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codeName="Questa_cartella_di_lavoro" defaultThemeVersion="124226"/>
  <xr:revisionPtr revIDLastSave="1025" documentId="8_{3AAC8F1C-6948-4F10-962C-9CF6D8EF347C}" xr6:coauthVersionLast="47" xr6:coauthVersionMax="47" xr10:uidLastSave="{3A3FFDC0-2AD9-4925-A620-C2D352E82F71}"/>
  <bookViews>
    <workbookView xWindow="-110" yWindow="-110" windowWidth="19420" windowHeight="10300" tabRatio="995" firstSheet="2" activeTab="3" xr2:uid="{00000000-000D-0000-FFFF-FFFF00000000}"/>
  </bookViews>
  <sheets>
    <sheet name="Istruzioni" sheetId="29" state="hidden" r:id="rId1"/>
    <sheet name="Personale dipendente_reali" sheetId="10" state="hidden" r:id="rId2"/>
    <sheet name="Quadro riassuntivo" sheetId="13" r:id="rId3"/>
    <sheet name="Personale dipendente_standard" sheetId="28" r:id="rId4"/>
    <sheet name="Pers. collaborazione-occasion." sheetId="7" r:id="rId5"/>
    <sheet name="Somministrazione_costi reali" sheetId="30" state="hidden" r:id="rId6"/>
    <sheet name="Personale in kind" sheetId="14" state="hidden" r:id="rId7"/>
    <sheet name="Missioni-trasferte" sheetId="20" state="hidden" r:id="rId8"/>
    <sheet name="Somministrazione_costi standard" sheetId="31" r:id="rId9"/>
    <sheet name="Strumenti attrezzature in kind" sheetId="24" state="hidden" r:id="rId10"/>
    <sheet name="Strumenti attrezzature" sheetId="1" r:id="rId11"/>
    <sheet name="Materiali" sheetId="22" r:id="rId12"/>
    <sheet name="Immobili_locazione" sheetId="23" state="hidden" r:id="rId13"/>
    <sheet name="Immobili in kind" sheetId="27" state="hidden" r:id="rId14"/>
    <sheet name="Licenze e diritti di PI" sheetId="16" r:id="rId15"/>
    <sheet name="Servizi di consulenza" sheetId="17" r:id="rId16"/>
    <sheet name="Altri costi" sheetId="18" state="hidden" r:id="rId17"/>
  </sheets>
  <definedNames>
    <definedName name="_ftn1" localSheetId="7">'Missioni-trasferte'!#REF!</definedName>
    <definedName name="_ftn1" localSheetId="4">'Pers. collaborazione-occasion.'!#REF!</definedName>
    <definedName name="_ftn1" localSheetId="1">'Personale dipendente_reali'!#REF!</definedName>
    <definedName name="_ftn1" localSheetId="3">'Personale dipendente_standard'!#REF!</definedName>
    <definedName name="_ftn1" localSheetId="6">'Personale in kind'!#REF!</definedName>
    <definedName name="_ftn1" localSheetId="5">'Somministrazione_costi reali'!#REF!</definedName>
    <definedName name="_ftn1" localSheetId="8">'Somministrazione_costi standard'!#REF!</definedName>
    <definedName name="_ftnref1" localSheetId="7">'Missioni-trasferte'!#REF!</definedName>
    <definedName name="_ftnref1" localSheetId="4">'Pers. collaborazione-occasion.'!#REF!</definedName>
    <definedName name="_ftnref1" localSheetId="1">'Personale dipendente_reali'!#REF!</definedName>
    <definedName name="_ftnref1" localSheetId="3">'Personale dipendente_standard'!#REF!</definedName>
    <definedName name="_ftnref1" localSheetId="6">'Personale in kind'!#REF!</definedName>
    <definedName name="_ftnref1" localSheetId="5">'Somministrazione_costi reali'!#REF!</definedName>
    <definedName name="_ftnref1" localSheetId="8">'Somministrazione_costi standard'!#REF!</definedName>
    <definedName name="Anno_rendicontato" localSheetId="0">Istruzioni!#REF!</definedName>
    <definedName name="Anno_rendicontato">'Quadro riassuntivo'!$D$21</definedName>
    <definedName name="_xlnm.Print_Area" localSheetId="16">'Altri costi'!$B$3:$H$25</definedName>
    <definedName name="_xlnm.Print_Area" localSheetId="13">'Immobili in kind'!$B$3:$G$34</definedName>
    <definedName name="_xlnm.Print_Area" localSheetId="12">Immobili_locazione!$B$3:$H$34</definedName>
    <definedName name="_xlnm.Print_Area" localSheetId="0">Istruzioni!$A:$C</definedName>
    <definedName name="_xlnm.Print_Area" localSheetId="14">'Licenze e diritti di PI'!$B$4:$J$22</definedName>
    <definedName name="_xlnm.Print_Area" localSheetId="11">Materiali!$B$4:$K$28</definedName>
    <definedName name="_xlnm.Print_Area" localSheetId="7">'Missioni-trasferte'!$A$3:$H$26</definedName>
    <definedName name="_xlnm.Print_Area" localSheetId="4">'Pers. collaborazione-occasion.'!$A$4:$G$17</definedName>
    <definedName name="_xlnm.Print_Area" localSheetId="1">'Personale dipendente_reali'!$A:$F</definedName>
    <definedName name="_xlnm.Print_Area" localSheetId="6">'Personale in kind'!$A$3:$J$27</definedName>
    <definedName name="_xlnm.Print_Area" localSheetId="2">'Quadro riassuntivo'!$A:$H</definedName>
    <definedName name="_xlnm.Print_Area" localSheetId="15">'Servizi di consulenza'!$B$4:$K$24</definedName>
    <definedName name="_xlnm.Print_Area" localSheetId="10">'Strumenti attrezzature'!$B$4:$J$40</definedName>
    <definedName name="_xlnm.Print_Area" localSheetId="9">'Strumenti attrezzature in kind'!$B$3:$G$34</definedName>
  </definedNames>
  <calcPr calcId="191028" concurrentManualCount="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8" l="1"/>
  <c r="A4" i="28"/>
  <c r="J103" i="13"/>
  <c r="J104" i="13"/>
  <c r="J105" i="13"/>
  <c r="J106" i="13"/>
  <c r="J107" i="13"/>
  <c r="J94" i="13"/>
  <c r="J95" i="13"/>
  <c r="J96" i="13"/>
  <c r="J97" i="13"/>
  <c r="J98" i="13"/>
  <c r="J82" i="13"/>
  <c r="J83" i="13"/>
  <c r="J84" i="13"/>
  <c r="J85" i="13"/>
  <c r="J86" i="13"/>
  <c r="J73" i="13"/>
  <c r="J74" i="13"/>
  <c r="J75" i="13"/>
  <c r="J76" i="13"/>
  <c r="J77" i="13"/>
  <c r="J102" i="13"/>
  <c r="J93" i="13"/>
  <c r="J81" i="13"/>
  <c r="J72" i="13"/>
  <c r="J61" i="13"/>
  <c r="J62" i="13"/>
  <c r="J63" i="13"/>
  <c r="J64" i="13"/>
  <c r="J65" i="13"/>
  <c r="J60" i="13"/>
  <c r="J52" i="13"/>
  <c r="J53" i="13"/>
  <c r="J54" i="13"/>
  <c r="J55" i="13"/>
  <c r="J56" i="13"/>
  <c r="J51" i="13"/>
  <c r="R7" i="13"/>
  <c r="A61" i="17"/>
  <c r="A32" i="17"/>
  <c r="A53" i="16"/>
  <c r="A28" i="16"/>
  <c r="A69" i="22"/>
  <c r="A36" i="22"/>
  <c r="A65" i="1"/>
  <c r="A34" i="1"/>
  <c r="A45" i="31"/>
  <c r="A24" i="31"/>
  <c r="A55" i="7"/>
  <c r="A29" i="7"/>
  <c r="A41" i="28"/>
  <c r="A22" i="28"/>
  <c r="D89" i="13"/>
  <c r="D68" i="13"/>
  <c r="A3" i="17"/>
  <c r="A3" i="16"/>
  <c r="A3" i="22"/>
  <c r="A3" i="1"/>
  <c r="A3" i="31"/>
  <c r="A3" i="7"/>
  <c r="A3" i="28"/>
  <c r="M79" i="17"/>
  <c r="M80" i="17"/>
  <c r="M81" i="17"/>
  <c r="M82" i="17"/>
  <c r="M83" i="17"/>
  <c r="M84" i="17"/>
  <c r="M85" i="17"/>
  <c r="M78" i="17"/>
  <c r="M66" i="17"/>
  <c r="M67" i="17"/>
  <c r="M68" i="17"/>
  <c r="M69" i="17"/>
  <c r="M70" i="17"/>
  <c r="M71" i="17"/>
  <c r="M72" i="17"/>
  <c r="M65" i="17"/>
  <c r="M50" i="17"/>
  <c r="M51" i="17"/>
  <c r="M52" i="17"/>
  <c r="M53" i="17"/>
  <c r="M54" i="17"/>
  <c r="M55" i="17"/>
  <c r="M56" i="17"/>
  <c r="M49" i="17"/>
  <c r="M37" i="17"/>
  <c r="M38" i="17"/>
  <c r="M39" i="17"/>
  <c r="M40" i="17"/>
  <c r="M41" i="17"/>
  <c r="M42" i="17"/>
  <c r="M43" i="17"/>
  <c r="M36" i="17"/>
  <c r="M21" i="17"/>
  <c r="M22" i="17"/>
  <c r="M23" i="17"/>
  <c r="M24" i="17"/>
  <c r="M28" i="17" s="1"/>
  <c r="M25" i="17"/>
  <c r="M26" i="17"/>
  <c r="M27" i="17"/>
  <c r="M20" i="17"/>
  <c r="M8" i="17"/>
  <c r="M9" i="17"/>
  <c r="M10" i="17"/>
  <c r="M11" i="17"/>
  <c r="M12" i="17"/>
  <c r="M13" i="17"/>
  <c r="M14" i="17"/>
  <c r="M7" i="17"/>
  <c r="M75" i="17"/>
  <c r="M62" i="17"/>
  <c r="M46" i="17"/>
  <c r="M33" i="17"/>
  <c r="M17" i="17"/>
  <c r="M4" i="17"/>
  <c r="L69" i="16"/>
  <c r="L70" i="16"/>
  <c r="L71" i="16"/>
  <c r="L72" i="16"/>
  <c r="L73" i="16"/>
  <c r="L68" i="16"/>
  <c r="L58" i="16"/>
  <c r="L59" i="16"/>
  <c r="L60" i="16"/>
  <c r="L61" i="16"/>
  <c r="L62" i="16"/>
  <c r="L57" i="16"/>
  <c r="L44" i="16"/>
  <c r="L45" i="16"/>
  <c r="L46" i="16"/>
  <c r="L47" i="16"/>
  <c r="L48" i="16"/>
  <c r="L43" i="16"/>
  <c r="L33" i="16"/>
  <c r="L34" i="16"/>
  <c r="L35" i="16"/>
  <c r="L36" i="16"/>
  <c r="L37" i="16"/>
  <c r="L32" i="16"/>
  <c r="L19" i="16"/>
  <c r="L20" i="16"/>
  <c r="L21" i="16"/>
  <c r="L22" i="16"/>
  <c r="L23" i="16"/>
  <c r="L18" i="16"/>
  <c r="L8" i="16"/>
  <c r="L9" i="16"/>
  <c r="L10" i="16"/>
  <c r="L11" i="16"/>
  <c r="L12" i="16"/>
  <c r="L7" i="16"/>
  <c r="L65" i="16"/>
  <c r="L54" i="16"/>
  <c r="L40" i="16"/>
  <c r="L29" i="16"/>
  <c r="L15" i="16"/>
  <c r="L4" i="16"/>
  <c r="M89" i="22"/>
  <c r="M90" i="22"/>
  <c r="M91" i="22"/>
  <c r="M92" i="22"/>
  <c r="M93" i="22"/>
  <c r="M94" i="22"/>
  <c r="M95" i="22"/>
  <c r="M96" i="22"/>
  <c r="M97" i="22"/>
  <c r="M88" i="22"/>
  <c r="M74" i="22"/>
  <c r="M75" i="22"/>
  <c r="M76" i="22"/>
  <c r="M77" i="22"/>
  <c r="M78" i="22"/>
  <c r="M79" i="22"/>
  <c r="M80" i="22"/>
  <c r="M81" i="22"/>
  <c r="M82" i="22"/>
  <c r="M73" i="22"/>
  <c r="M56" i="22"/>
  <c r="M57" i="22"/>
  <c r="M58" i="22"/>
  <c r="M59" i="22"/>
  <c r="M60" i="22"/>
  <c r="M61" i="22"/>
  <c r="M62" i="22"/>
  <c r="M63" i="22"/>
  <c r="M64" i="22"/>
  <c r="M55" i="22"/>
  <c r="M41" i="22"/>
  <c r="M42" i="22"/>
  <c r="M43" i="22"/>
  <c r="M44" i="22"/>
  <c r="M45" i="22"/>
  <c r="M46" i="22"/>
  <c r="M47" i="22"/>
  <c r="M48" i="22"/>
  <c r="M49" i="22"/>
  <c r="M40" i="22"/>
  <c r="M23" i="22"/>
  <c r="M24" i="22"/>
  <c r="M25" i="22"/>
  <c r="M26" i="22"/>
  <c r="M27" i="22"/>
  <c r="M28" i="22"/>
  <c r="M29" i="22"/>
  <c r="M30" i="22"/>
  <c r="M31" i="22"/>
  <c r="M22" i="22"/>
  <c r="M9" i="22"/>
  <c r="M10" i="22"/>
  <c r="M11" i="22"/>
  <c r="M12" i="22"/>
  <c r="M13" i="22"/>
  <c r="M14" i="22"/>
  <c r="M15" i="22"/>
  <c r="M16" i="22"/>
  <c r="M8" i="22"/>
  <c r="M7" i="22"/>
  <c r="M85" i="22"/>
  <c r="M70" i="22"/>
  <c r="M52" i="22"/>
  <c r="M37" i="22"/>
  <c r="M19" i="22"/>
  <c r="M4" i="22"/>
  <c r="L84" i="1"/>
  <c r="L85" i="1"/>
  <c r="L86" i="1"/>
  <c r="L87" i="1"/>
  <c r="L88" i="1"/>
  <c r="L89" i="1"/>
  <c r="L90" i="1"/>
  <c r="L91" i="1"/>
  <c r="L83" i="1"/>
  <c r="L80" i="1"/>
  <c r="L70" i="1"/>
  <c r="L71" i="1"/>
  <c r="L72" i="1"/>
  <c r="L73" i="1"/>
  <c r="L74" i="1"/>
  <c r="L75" i="1"/>
  <c r="L76" i="1"/>
  <c r="L77" i="1"/>
  <c r="L69" i="1"/>
  <c r="L66" i="1"/>
  <c r="L53" i="1"/>
  <c r="L54" i="1"/>
  <c r="L55" i="1"/>
  <c r="L56" i="1"/>
  <c r="L57" i="1"/>
  <c r="L58" i="1"/>
  <c r="L59" i="1"/>
  <c r="L60" i="1"/>
  <c r="L52" i="1"/>
  <c r="L49" i="1"/>
  <c r="L39" i="1"/>
  <c r="L40" i="1"/>
  <c r="L41" i="1"/>
  <c r="L42" i="1"/>
  <c r="L43" i="1"/>
  <c r="L44" i="1"/>
  <c r="L45" i="1"/>
  <c r="L46" i="1"/>
  <c r="L38" i="1"/>
  <c r="L35" i="1"/>
  <c r="L22" i="1"/>
  <c r="L23" i="1"/>
  <c r="L24" i="1"/>
  <c r="L25" i="1"/>
  <c r="L26" i="1"/>
  <c r="L27" i="1"/>
  <c r="L28" i="1"/>
  <c r="L29" i="1"/>
  <c r="L21" i="1"/>
  <c r="L18" i="1"/>
  <c r="L8" i="1"/>
  <c r="L9" i="1"/>
  <c r="L10" i="1"/>
  <c r="L11" i="1"/>
  <c r="L12" i="1"/>
  <c r="L13" i="1"/>
  <c r="L14" i="1"/>
  <c r="L15" i="1"/>
  <c r="L7" i="1"/>
  <c r="L4" i="1"/>
  <c r="D47" i="13"/>
  <c r="P29" i="13" l="1"/>
  <c r="P39" i="13"/>
  <c r="P34" i="13"/>
  <c r="P33" i="13"/>
  <c r="P32" i="13"/>
  <c r="P31" i="13"/>
  <c r="P30" i="13"/>
  <c r="P96" i="13"/>
  <c r="P75" i="13"/>
  <c r="P54" i="13"/>
  <c r="P38" i="13" l="1"/>
  <c r="K35" i="13"/>
  <c r="K36" i="13"/>
  <c r="K37" i="13"/>
  <c r="B89" i="13" l="1"/>
  <c r="B47" i="13"/>
  <c r="M86" i="17"/>
  <c r="L86" i="17"/>
  <c r="K86" i="17"/>
  <c r="D85" i="17"/>
  <c r="D84" i="17"/>
  <c r="D83" i="17"/>
  <c r="D82" i="17"/>
  <c r="D81" i="17"/>
  <c r="D80" i="17"/>
  <c r="D79" i="17"/>
  <c r="D78" i="17"/>
  <c r="D107" i="13"/>
  <c r="K107" i="13" s="1"/>
  <c r="A75" i="17"/>
  <c r="M73" i="17"/>
  <c r="L73" i="17"/>
  <c r="K73" i="17"/>
  <c r="D72" i="17"/>
  <c r="D71" i="17"/>
  <c r="D70" i="17"/>
  <c r="D69" i="17"/>
  <c r="D68" i="17"/>
  <c r="D67" i="17"/>
  <c r="D66" i="17"/>
  <c r="D65" i="17"/>
  <c r="D98" i="13"/>
  <c r="K98" i="13" s="1"/>
  <c r="A62" i="17"/>
  <c r="M57" i="17"/>
  <c r="L57" i="17"/>
  <c r="K57" i="17"/>
  <c r="D56" i="17"/>
  <c r="D55" i="17"/>
  <c r="D54" i="17"/>
  <c r="D53" i="17"/>
  <c r="D52" i="17"/>
  <c r="D51" i="17"/>
  <c r="D50" i="17"/>
  <c r="D49" i="17"/>
  <c r="D86" i="13"/>
  <c r="K86" i="13" s="1"/>
  <c r="A46" i="17"/>
  <c r="M44" i="17"/>
  <c r="L44" i="17"/>
  <c r="K44" i="17"/>
  <c r="D43" i="17"/>
  <c r="D42" i="17"/>
  <c r="D41" i="17"/>
  <c r="D40" i="17"/>
  <c r="D39" i="17"/>
  <c r="D38" i="17"/>
  <c r="D37" i="17"/>
  <c r="D36" i="17"/>
  <c r="D77" i="13"/>
  <c r="K77" i="13" s="1"/>
  <c r="A33" i="17"/>
  <c r="L74" i="16"/>
  <c r="K74" i="16"/>
  <c r="J74" i="16"/>
  <c r="D73" i="16"/>
  <c r="D72" i="16"/>
  <c r="D71" i="16"/>
  <c r="D70" i="16"/>
  <c r="D69" i="16"/>
  <c r="D68" i="16"/>
  <c r="D106" i="13"/>
  <c r="K106" i="13" s="1"/>
  <c r="A65" i="16"/>
  <c r="L63" i="16"/>
  <c r="K63" i="16"/>
  <c r="J63" i="16"/>
  <c r="D62" i="16"/>
  <c r="D61" i="16"/>
  <c r="D60" i="16"/>
  <c r="D59" i="16"/>
  <c r="D58" i="16"/>
  <c r="D57" i="16"/>
  <c r="D97" i="13"/>
  <c r="K97" i="13" s="1"/>
  <c r="A54" i="16"/>
  <c r="L49" i="16"/>
  <c r="K49" i="16"/>
  <c r="J49" i="16"/>
  <c r="D48" i="16"/>
  <c r="D47" i="16"/>
  <c r="D46" i="16"/>
  <c r="D45" i="16"/>
  <c r="D44" i="16"/>
  <c r="D43" i="16"/>
  <c r="D85" i="13"/>
  <c r="K85" i="13" s="1"/>
  <c r="A40" i="16"/>
  <c r="L38" i="16"/>
  <c r="K38" i="16"/>
  <c r="J38" i="16"/>
  <c r="D37" i="16"/>
  <c r="D36" i="16"/>
  <c r="D35" i="16"/>
  <c r="D34" i="16"/>
  <c r="D33" i="16"/>
  <c r="D32" i="16"/>
  <c r="D76" i="13"/>
  <c r="K76" i="13" s="1"/>
  <c r="A29" i="16"/>
  <c r="M98" i="22"/>
  <c r="L98" i="22"/>
  <c r="K98" i="22"/>
  <c r="E97" i="22"/>
  <c r="E96" i="22"/>
  <c r="E95" i="22"/>
  <c r="E94" i="22"/>
  <c r="E93" i="22"/>
  <c r="E92" i="22"/>
  <c r="E91" i="22"/>
  <c r="E90" i="22"/>
  <c r="E89" i="22"/>
  <c r="E88" i="22"/>
  <c r="D105" i="13"/>
  <c r="K105" i="13" s="1"/>
  <c r="A85" i="22"/>
  <c r="M83" i="22"/>
  <c r="L83" i="22"/>
  <c r="K83" i="22"/>
  <c r="E82" i="22"/>
  <c r="E81" i="22"/>
  <c r="E80" i="22"/>
  <c r="E79" i="22"/>
  <c r="E78" i="22"/>
  <c r="E77" i="22"/>
  <c r="E76" i="22"/>
  <c r="E75" i="22"/>
  <c r="E74" i="22"/>
  <c r="E73" i="22"/>
  <c r="D96" i="13"/>
  <c r="K96" i="13" s="1"/>
  <c r="A70" i="22"/>
  <c r="M65" i="22"/>
  <c r="L65" i="22"/>
  <c r="K65" i="22"/>
  <c r="E64" i="22"/>
  <c r="E63" i="22"/>
  <c r="E62" i="22"/>
  <c r="E61" i="22"/>
  <c r="E60" i="22"/>
  <c r="E59" i="22"/>
  <c r="E58" i="22"/>
  <c r="E57" i="22"/>
  <c r="E56" i="22"/>
  <c r="E55" i="22"/>
  <c r="D84" i="13"/>
  <c r="K84" i="13" s="1"/>
  <c r="A52" i="22"/>
  <c r="M50" i="22"/>
  <c r="L50" i="22"/>
  <c r="K50" i="22"/>
  <c r="E49" i="22"/>
  <c r="E48" i="22"/>
  <c r="E47" i="22"/>
  <c r="E46" i="22"/>
  <c r="E45" i="22"/>
  <c r="E44" i="22"/>
  <c r="E43" i="22"/>
  <c r="E42" i="22"/>
  <c r="E41" i="22"/>
  <c r="E40" i="22"/>
  <c r="D75" i="13"/>
  <c r="K75" i="13" s="1"/>
  <c r="A37" i="22"/>
  <c r="L92" i="1"/>
  <c r="K92" i="1"/>
  <c r="J92" i="1"/>
  <c r="D91" i="1"/>
  <c r="D90" i="1"/>
  <c r="D89" i="1"/>
  <c r="D88" i="1"/>
  <c r="D87" i="1"/>
  <c r="D86" i="1"/>
  <c r="D85" i="1"/>
  <c r="D84" i="1"/>
  <c r="D83" i="1"/>
  <c r="D104" i="13"/>
  <c r="K104" i="13" s="1"/>
  <c r="A80" i="1"/>
  <c r="L78" i="1"/>
  <c r="K78" i="1"/>
  <c r="J78" i="1"/>
  <c r="D77" i="1"/>
  <c r="D76" i="1"/>
  <c r="D75" i="1"/>
  <c r="D74" i="1"/>
  <c r="D73" i="1"/>
  <c r="D72" i="1"/>
  <c r="D71" i="1"/>
  <c r="D70" i="1"/>
  <c r="D69" i="1"/>
  <c r="D95" i="13"/>
  <c r="K95" i="13" s="1"/>
  <c r="A66" i="1"/>
  <c r="L61" i="1"/>
  <c r="K61" i="1"/>
  <c r="J61" i="1"/>
  <c r="D60" i="1"/>
  <c r="D59" i="1"/>
  <c r="D58" i="1"/>
  <c r="D57" i="1"/>
  <c r="D56" i="1"/>
  <c r="D55" i="1"/>
  <c r="D54" i="1"/>
  <c r="D53" i="1"/>
  <c r="D52" i="1"/>
  <c r="D83" i="13"/>
  <c r="K83" i="13" s="1"/>
  <c r="A49" i="1"/>
  <c r="L47" i="1"/>
  <c r="K47" i="1"/>
  <c r="J47" i="1"/>
  <c r="D46" i="1"/>
  <c r="D45" i="1"/>
  <c r="D44" i="1"/>
  <c r="D43" i="1"/>
  <c r="D42" i="1"/>
  <c r="D41" i="1"/>
  <c r="D40" i="1"/>
  <c r="D39" i="1"/>
  <c r="D38" i="1"/>
  <c r="D74" i="13"/>
  <c r="K74" i="13" s="1"/>
  <c r="A35" i="1"/>
  <c r="D60" i="31"/>
  <c r="B60" i="31"/>
  <c r="E59" i="31"/>
  <c r="E58" i="31"/>
  <c r="E57" i="31"/>
  <c r="D55" i="31"/>
  <c r="B55" i="31"/>
  <c r="E54" i="31"/>
  <c r="E53" i="31"/>
  <c r="E52" i="31"/>
  <c r="E55" i="31" s="1"/>
  <c r="A46" i="31"/>
  <c r="D39" i="31"/>
  <c r="B39" i="31"/>
  <c r="E38" i="31"/>
  <c r="E37" i="31"/>
  <c r="E36" i="31"/>
  <c r="D34" i="31"/>
  <c r="B34" i="31"/>
  <c r="E33" i="31"/>
  <c r="E32" i="31"/>
  <c r="E31" i="31"/>
  <c r="A25" i="31"/>
  <c r="G77" i="7"/>
  <c r="G67" i="7"/>
  <c r="D100" i="13" s="1"/>
  <c r="A67" i="7"/>
  <c r="G56" i="7"/>
  <c r="D91" i="13" s="1"/>
  <c r="A56" i="7"/>
  <c r="G51" i="7"/>
  <c r="G41" i="7"/>
  <c r="D79" i="13" s="1"/>
  <c r="A41" i="7"/>
  <c r="G30" i="7"/>
  <c r="D70" i="13" s="1"/>
  <c r="A30" i="7"/>
  <c r="D56" i="28"/>
  <c r="B56" i="28"/>
  <c r="E55" i="28"/>
  <c r="E54" i="28"/>
  <c r="E53" i="28"/>
  <c r="E56" i="28" s="1"/>
  <c r="D99" i="13" s="1"/>
  <c r="D51" i="28"/>
  <c r="B51" i="28"/>
  <c r="E50" i="28"/>
  <c r="E49" i="28"/>
  <c r="E48" i="28"/>
  <c r="E51" i="28" s="1"/>
  <c r="A42" i="28"/>
  <c r="D37" i="28"/>
  <c r="B37" i="28"/>
  <c r="E36" i="28"/>
  <c r="E35" i="28"/>
  <c r="E34" i="28"/>
  <c r="E37" i="28" s="1"/>
  <c r="D78" i="13" s="1"/>
  <c r="D32" i="28"/>
  <c r="B32" i="28"/>
  <c r="E31" i="28"/>
  <c r="E30" i="28"/>
  <c r="E29" i="28"/>
  <c r="A23" i="28"/>
  <c r="B68" i="13"/>
  <c r="J27" i="18"/>
  <c r="I27" i="18"/>
  <c r="H27" i="18"/>
  <c r="K27" i="18" s="1"/>
  <c r="K16" i="18" s="1"/>
  <c r="J16" i="18" s="1"/>
  <c r="K26" i="18"/>
  <c r="D26" i="18"/>
  <c r="K25" i="18"/>
  <c r="D25" i="18"/>
  <c r="K24" i="18"/>
  <c r="D24" i="18"/>
  <c r="K23" i="18"/>
  <c r="D23" i="18"/>
  <c r="K22" i="18"/>
  <c r="D22" i="18"/>
  <c r="K21" i="18"/>
  <c r="D21" i="18"/>
  <c r="K20" i="18"/>
  <c r="D20" i="18"/>
  <c r="O19" i="18"/>
  <c r="N19" i="18"/>
  <c r="K19" i="18"/>
  <c r="D19" i="18"/>
  <c r="P18" i="18"/>
  <c r="P19" i="18" s="1"/>
  <c r="O18" i="18"/>
  <c r="N18" i="18"/>
  <c r="P16" i="18"/>
  <c r="O16" i="18"/>
  <c r="N16" i="18"/>
  <c r="A16" i="18"/>
  <c r="D65" i="13"/>
  <c r="L28" i="17"/>
  <c r="K28" i="17"/>
  <c r="D27" i="17"/>
  <c r="D26" i="17"/>
  <c r="D25" i="17"/>
  <c r="D24" i="17"/>
  <c r="D23" i="17"/>
  <c r="D22" i="17"/>
  <c r="D21" i="17"/>
  <c r="D20" i="17"/>
  <c r="A17" i="17"/>
  <c r="L24" i="16"/>
  <c r="K24" i="16"/>
  <c r="J24" i="16"/>
  <c r="D23" i="16"/>
  <c r="D22" i="16"/>
  <c r="D21" i="16"/>
  <c r="D20" i="16"/>
  <c r="D19" i="16"/>
  <c r="D18" i="16"/>
  <c r="A15" i="16"/>
  <c r="M32" i="22"/>
  <c r="L32" i="22"/>
  <c r="K32" i="22"/>
  <c r="D63" i="13" s="1"/>
  <c r="E31" i="22"/>
  <c r="E30" i="22"/>
  <c r="E29" i="22"/>
  <c r="E28" i="22"/>
  <c r="E27" i="22"/>
  <c r="E26" i="22"/>
  <c r="E25" i="22"/>
  <c r="E24" i="22"/>
  <c r="E23" i="22"/>
  <c r="E22" i="22"/>
  <c r="A19" i="22"/>
  <c r="A4" i="7"/>
  <c r="G4" i="7"/>
  <c r="L30" i="1"/>
  <c r="K30" i="1"/>
  <c r="J30" i="1"/>
  <c r="D29" i="1"/>
  <c r="D28" i="1"/>
  <c r="D27" i="1"/>
  <c r="D26" i="1"/>
  <c r="D25" i="1"/>
  <c r="D24" i="1"/>
  <c r="D23" i="1"/>
  <c r="D22" i="1"/>
  <c r="D21" i="1"/>
  <c r="A18" i="1"/>
  <c r="D18" i="31"/>
  <c r="B18" i="31"/>
  <c r="E17" i="31"/>
  <c r="E16" i="31"/>
  <c r="E15" i="31"/>
  <c r="G25" i="7"/>
  <c r="G15" i="7"/>
  <c r="D58" i="13" s="1"/>
  <c r="A15" i="7"/>
  <c r="D18" i="28"/>
  <c r="B18" i="28"/>
  <c r="E17" i="28"/>
  <c r="E16" i="28"/>
  <c r="E15" i="28"/>
  <c r="E11" i="28"/>
  <c r="E12" i="28"/>
  <c r="B13" i="28"/>
  <c r="D13" i="28"/>
  <c r="E34" i="31" l="1"/>
  <c r="D71" i="13" s="1"/>
  <c r="E32" i="28"/>
  <c r="E39" i="28" s="1"/>
  <c r="E60" i="31"/>
  <c r="D101" i="13" s="1"/>
  <c r="D102" i="13" s="1"/>
  <c r="D92" i="13"/>
  <c r="D62" i="31"/>
  <c r="B62" i="31"/>
  <c r="D41" i="31"/>
  <c r="B41" i="31"/>
  <c r="B39" i="28"/>
  <c r="D39" i="28"/>
  <c r="D58" i="28"/>
  <c r="B58" i="28"/>
  <c r="E58" i="28"/>
  <c r="D90" i="13"/>
  <c r="D41" i="13"/>
  <c r="K63" i="13"/>
  <c r="J41" i="13" s="1"/>
  <c r="D43" i="13"/>
  <c r="K65" i="13"/>
  <c r="J43" i="13" s="1"/>
  <c r="D36" i="13"/>
  <c r="E39" i="31"/>
  <c r="E41" i="31"/>
  <c r="D80" i="13" s="1"/>
  <c r="D81" i="13" s="1"/>
  <c r="D82" i="13" s="1"/>
  <c r="D49" i="13"/>
  <c r="D27" i="13" s="1"/>
  <c r="E18" i="31"/>
  <c r="D59" i="13" s="1"/>
  <c r="D64" i="13"/>
  <c r="K64" i="13" s="1"/>
  <c r="J42" i="13" s="1"/>
  <c r="B20" i="28"/>
  <c r="D20" i="28"/>
  <c r="E18" i="28"/>
  <c r="E13" i="28"/>
  <c r="B25" i="13"/>
  <c r="J17" i="14"/>
  <c r="J3" i="14" s="1"/>
  <c r="H3" i="27"/>
  <c r="D69" i="13" l="1"/>
  <c r="D72" i="13" s="1"/>
  <c r="D73" i="13" s="1"/>
  <c r="K73" i="13" s="1"/>
  <c r="D42" i="13"/>
  <c r="D103" i="13"/>
  <c r="K103" i="13" s="1"/>
  <c r="K102" i="13"/>
  <c r="D37" i="13"/>
  <c r="E62" i="31"/>
  <c r="D93" i="13"/>
  <c r="K93" i="13" s="1"/>
  <c r="K82" i="13"/>
  <c r="K81" i="13"/>
  <c r="D48" i="13"/>
  <c r="D57" i="13"/>
  <c r="D35" i="13" s="1"/>
  <c r="D38" i="13" s="1"/>
  <c r="D39" i="13" s="1"/>
  <c r="E20" i="28"/>
  <c r="D26" i="13" l="1"/>
  <c r="K72" i="13"/>
  <c r="K87" i="13" s="1"/>
  <c r="D94" i="13"/>
  <c r="D108" i="13" s="1"/>
  <c r="D87" i="13"/>
  <c r="I3" i="10"/>
  <c r="I24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J3" i="23"/>
  <c r="H3" i="24"/>
  <c r="H3" i="20"/>
  <c r="I3" i="30"/>
  <c r="A3" i="30"/>
  <c r="A3" i="10"/>
  <c r="I23" i="30"/>
  <c r="I22" i="30"/>
  <c r="I21" i="30"/>
  <c r="I20" i="30"/>
  <c r="I19" i="30"/>
  <c r="I18" i="30"/>
  <c r="I17" i="30"/>
  <c r="I16" i="30"/>
  <c r="I15" i="30"/>
  <c r="I14" i="30"/>
  <c r="I13" i="30"/>
  <c r="I12" i="30"/>
  <c r="I11" i="30"/>
  <c r="I10" i="30"/>
  <c r="I9" i="30"/>
  <c r="I8" i="30"/>
  <c r="I7" i="30"/>
  <c r="I6" i="30"/>
  <c r="P3" i="30"/>
  <c r="O3" i="30"/>
  <c r="N3" i="30"/>
  <c r="P3" i="10"/>
  <c r="O3" i="10"/>
  <c r="N3" i="10"/>
  <c r="A4" i="31"/>
  <c r="D13" i="31"/>
  <c r="D20" i="31" s="1"/>
  <c r="B13" i="31"/>
  <c r="B20" i="31" s="1"/>
  <c r="E12" i="31"/>
  <c r="E11" i="31"/>
  <c r="E10" i="31"/>
  <c r="K94" i="13" l="1"/>
  <c r="K108" i="13" s="1"/>
  <c r="E13" i="31"/>
  <c r="I24" i="30"/>
  <c r="D14" i="1"/>
  <c r="D15" i="1"/>
  <c r="J6" i="14"/>
  <c r="J16" i="1"/>
  <c r="K16" i="1"/>
  <c r="L16" i="1"/>
  <c r="H23" i="27"/>
  <c r="E20" i="31" l="1"/>
  <c r="D60" i="13"/>
  <c r="D61" i="13" s="1"/>
  <c r="D50" i="13"/>
  <c r="A3" i="27"/>
  <c r="A3" i="23"/>
  <c r="K13" i="16"/>
  <c r="J13" i="16"/>
  <c r="L13" i="16"/>
  <c r="J23" i="23"/>
  <c r="M17" i="22"/>
  <c r="H23" i="24"/>
  <c r="H24" i="20"/>
  <c r="I14" i="18"/>
  <c r="L15" i="17"/>
  <c r="I23" i="23"/>
  <c r="L17" i="22"/>
  <c r="K17" i="22"/>
  <c r="K61" i="13" l="1"/>
  <c r="J39" i="13" s="1"/>
  <c r="K60" i="13"/>
  <c r="J38" i="13" s="1"/>
  <c r="D51" i="13"/>
  <c r="D28" i="13"/>
  <c r="D29" i="13" s="1"/>
  <c r="D30" i="13" s="1"/>
  <c r="K51" i="13" l="1"/>
  <c r="J29" i="13" s="1"/>
  <c r="D52" i="13"/>
  <c r="K52" i="13" s="1"/>
  <c r="J30" i="13" s="1"/>
  <c r="A3" i="14"/>
  <c r="A3" i="18"/>
  <c r="A3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5" i="23" l="1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D7" i="27"/>
  <c r="D6" i="27"/>
  <c r="D5" i="27"/>
  <c r="I3" i="24" l="1"/>
  <c r="A4" i="22" l="1"/>
  <c r="K24" i="23"/>
  <c r="H23" i="23"/>
  <c r="K22" i="23"/>
  <c r="D22" i="23"/>
  <c r="K21" i="23"/>
  <c r="D21" i="23"/>
  <c r="K20" i="23"/>
  <c r="D20" i="23"/>
  <c r="K19" i="23"/>
  <c r="D19" i="23"/>
  <c r="K18" i="23"/>
  <c r="D18" i="23"/>
  <c r="K17" i="23"/>
  <c r="D17" i="23"/>
  <c r="K16" i="23"/>
  <c r="D16" i="23"/>
  <c r="K15" i="23"/>
  <c r="D15" i="23"/>
  <c r="K14" i="23"/>
  <c r="D14" i="23"/>
  <c r="K13" i="23"/>
  <c r="D13" i="23"/>
  <c r="K12" i="23"/>
  <c r="D12" i="23"/>
  <c r="K11" i="23"/>
  <c r="D11" i="23"/>
  <c r="K10" i="23"/>
  <c r="D10" i="23"/>
  <c r="K9" i="23"/>
  <c r="D9" i="23"/>
  <c r="K8" i="23"/>
  <c r="D8" i="23"/>
  <c r="K7" i="23"/>
  <c r="D7" i="23"/>
  <c r="K6" i="23"/>
  <c r="D6" i="23"/>
  <c r="K5" i="23"/>
  <c r="P4" i="23"/>
  <c r="O4" i="23"/>
  <c r="N4" i="23"/>
  <c r="P3" i="23"/>
  <c r="O3" i="23"/>
  <c r="N3" i="23"/>
  <c r="E16" i="22"/>
  <c r="E15" i="22"/>
  <c r="E14" i="22"/>
  <c r="E13" i="22"/>
  <c r="E12" i="22"/>
  <c r="E11" i="22"/>
  <c r="E10" i="22"/>
  <c r="E9" i="22"/>
  <c r="E8" i="22"/>
  <c r="E7" i="22"/>
  <c r="H14" i="18"/>
  <c r="J14" i="18"/>
  <c r="K23" i="23" l="1"/>
  <c r="K3" i="23" s="1"/>
  <c r="O5" i="23"/>
  <c r="P5" i="23"/>
  <c r="D54" i="13"/>
  <c r="N5" i="23"/>
  <c r="J7" i="14"/>
  <c r="J8" i="14"/>
  <c r="J9" i="14"/>
  <c r="J10" i="14"/>
  <c r="J11" i="14"/>
  <c r="J12" i="14"/>
  <c r="J13" i="14"/>
  <c r="J14" i="14"/>
  <c r="J15" i="14"/>
  <c r="J16" i="14"/>
  <c r="J18" i="14"/>
  <c r="J19" i="14"/>
  <c r="J20" i="14"/>
  <c r="J21" i="14"/>
  <c r="J22" i="14"/>
  <c r="J23" i="14"/>
  <c r="D32" i="13" l="1"/>
  <c r="K54" i="13"/>
  <c r="J32" i="13" s="1"/>
  <c r="J24" i="14"/>
  <c r="N3" i="18"/>
  <c r="P5" i="18"/>
  <c r="O5" i="18"/>
  <c r="N5" i="18"/>
  <c r="P3" i="18"/>
  <c r="O3" i="18"/>
  <c r="O3" i="20"/>
  <c r="N3" i="20"/>
  <c r="M3" i="20"/>
  <c r="Q3" i="14"/>
  <c r="P3" i="14"/>
  <c r="O3" i="14"/>
  <c r="O6" i="18" l="1"/>
  <c r="N6" i="18"/>
  <c r="P6" i="18"/>
  <c r="A3" i="20"/>
  <c r="A4" i="17"/>
  <c r="A4" i="16"/>
  <c r="A4" i="1"/>
  <c r="K15" i="18" l="1"/>
  <c r="K14" i="18"/>
  <c r="K13" i="18"/>
  <c r="D13" i="18"/>
  <c r="K12" i="18"/>
  <c r="D12" i="18"/>
  <c r="K11" i="18"/>
  <c r="D11" i="18"/>
  <c r="K10" i="18"/>
  <c r="D10" i="18"/>
  <c r="K9" i="18"/>
  <c r="D9" i="18"/>
  <c r="K8" i="18"/>
  <c r="D8" i="18"/>
  <c r="K7" i="18"/>
  <c r="D7" i="18"/>
  <c r="K6" i="18"/>
  <c r="D6" i="18"/>
  <c r="M15" i="17"/>
  <c r="K15" i="17"/>
  <c r="D14" i="17"/>
  <c r="D13" i="17"/>
  <c r="D12" i="17"/>
  <c r="D11" i="17"/>
  <c r="D10" i="17"/>
  <c r="D9" i="17"/>
  <c r="D8" i="17"/>
  <c r="D7" i="17"/>
  <c r="D12" i="16"/>
  <c r="D11" i="16"/>
  <c r="D10" i="16"/>
  <c r="D9" i="16"/>
  <c r="D8" i="16"/>
  <c r="D7" i="16"/>
  <c r="K3" i="18" l="1"/>
  <c r="J3" i="18" s="1"/>
  <c r="D55" i="13"/>
  <c r="D34" i="13" l="1"/>
  <c r="D56" i="13"/>
  <c r="K56" i="13" s="1"/>
  <c r="J34" i="13" s="1"/>
  <c r="K55" i="13"/>
  <c r="J33" i="13" s="1"/>
  <c r="D33" i="13"/>
  <c r="D13" i="1"/>
  <c r="D12" i="1"/>
  <c r="D11" i="1"/>
  <c r="D10" i="1"/>
  <c r="D9" i="1"/>
  <c r="D8" i="1"/>
  <c r="D7" i="1"/>
  <c r="D53" i="13"/>
  <c r="D62" i="13"/>
  <c r="K62" i="13" s="1"/>
  <c r="J40" i="13" s="1"/>
  <c r="K53" i="13" l="1"/>
  <c r="D31" i="13"/>
  <c r="D66" i="13"/>
  <c r="D40" i="13"/>
  <c r="D44" i="13" l="1"/>
  <c r="K66" i="13"/>
  <c r="J31" i="13"/>
  <c r="J44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tc={21F53524-333C-433E-8153-7868FE1E6493}</author>
    <author>tc={98E962DA-A5AE-4E93-9645-16822F9A9132}</author>
  </authors>
  <commentList>
    <comment ref="B115" authorId="0" shapeId="0" xr:uid="{21F53524-333C-433E-8153-7868FE1E649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Compliaimo noi</t>
      </text>
    </comment>
    <comment ref="B117" authorId="1" shapeId="0" xr:uid="{98E962DA-A5AE-4E93-9645-16822F9A9132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Compiliamo noi</t>
      </text>
    </comment>
  </commentList>
</comments>
</file>

<file path=xl/sharedStrings.xml><?xml version="1.0" encoding="utf-8"?>
<sst xmlns="http://schemas.openxmlformats.org/spreadsheetml/2006/main" count="948" uniqueCount="195">
  <si>
    <t>ANAGRAFICA</t>
  </si>
  <si>
    <t>Missione</t>
  </si>
  <si>
    <t>Componente</t>
  </si>
  <si>
    <t>Investimento</t>
  </si>
  <si>
    <t>CUP</t>
  </si>
  <si>
    <t>Linea di intervento</t>
  </si>
  <si>
    <t>Anno di riferimento della rendicontazione:</t>
  </si>
  <si>
    <t>Semestre:</t>
  </si>
  <si>
    <t>COSTO DEL PERSONALE (TOTALE)</t>
  </si>
  <si>
    <t>TOTALE</t>
  </si>
  <si>
    <t>1.  gli importi indicati nel presente rendiconto sono conformi alle risultanze contabili aziendali</t>
  </si>
  <si>
    <r>
      <t xml:space="preserve">2.  il costo del personale dipendente è determinato secondo i criteri indicati nel </t>
    </r>
    <r>
      <rPr>
        <b/>
        <sz val="12"/>
        <rFont val="Calibri"/>
        <family val="2"/>
        <scheme val="minor"/>
      </rPr>
      <t>Manuale di rendicontazione per i Soggetti attuatori approvato dal MIMIT con _________ del________________</t>
    </r>
  </si>
  <si>
    <r>
      <t>3.  per i costi/spese esposti nel presente rendiconto</t>
    </r>
    <r>
      <rPr>
        <b/>
        <u/>
        <sz val="12"/>
        <rFont val="Calibri"/>
        <family val="2"/>
        <scheme val="minor"/>
      </rPr>
      <t xml:space="preserve"> non sono stati ottenuti altri contributi o finanziamenti, nazionali o comunitari</t>
    </r>
    <r>
      <rPr>
        <sz val="12"/>
        <rFont val="Calibri"/>
        <family val="2"/>
        <scheme val="minor"/>
      </rPr>
      <t xml:space="preserve"> nel rispetto delle disposizioni relative al divieto del doppio finanziamento.</t>
    </r>
  </si>
  <si>
    <r>
      <t xml:space="preserve">4.  i costi indicati nel presente rendiconto  sono stati imputati in base a quanto stabilito nel </t>
    </r>
    <r>
      <rPr>
        <b/>
        <sz val="12"/>
        <rFont val="Calibri"/>
        <family val="2"/>
        <scheme val="minor"/>
      </rPr>
      <t>Manuale di rendicontazione per i Soggetti attuatori</t>
    </r>
    <r>
      <rPr>
        <sz val="12"/>
        <rFont val="Calibri"/>
        <family val="2"/>
        <scheme val="minor"/>
      </rPr>
      <t xml:space="preserve">  </t>
    </r>
    <r>
      <rPr>
        <b/>
        <sz val="12"/>
        <rFont val="Calibri"/>
        <family val="2"/>
        <scheme val="minor"/>
      </rPr>
      <t>approvato dal MIMIT con _________ del________________</t>
    </r>
  </si>
  <si>
    <t>Luogo e data</t>
  </si>
  <si>
    <t>Firma Legale rappresentante</t>
  </si>
  <si>
    <t>- E' obbligatorio scegliere UNA SOLA delle due modalità di calcolo dei costi, reali o standard
- Nel caso si optasse per i costi standard è obbligatorio utilizzare le tabelle fornite nel Manuale di rendicontazione per i Soggetti attuatori approvato dal MIMIT con _________ del________________</t>
  </si>
  <si>
    <t>Nel caso della linea di finanziamento "Servizi", compilare la colonna "Tipo di attività" con il rifermento specifico al servizio per il quale è stata effettuta la spesa, come da cronoprogramma</t>
  </si>
  <si>
    <t>Servizio 1: Audit Tecnico, Valutazione Maturità Tecnologica (Assessment)</t>
  </si>
  <si>
    <t>Servizio 2: Prova prima dell'investimento (test before invest)</t>
  </si>
  <si>
    <t>Servizio 3: Formazione</t>
  </si>
  <si>
    <t>Servizio 4: Consulenza su accesso ai finanziamenti</t>
  </si>
  <si>
    <t>Servizio 5: Consulenza su innovazione tecnologica di processo e di prodotto, networking e sensibilizzazione</t>
  </si>
  <si>
    <t xml:space="preserve">Servizio 6: Progettazione dell'intervento di innovazione </t>
  </si>
  <si>
    <t>Servizio 7: Consulenza su protezione prioprietà intellettuale</t>
  </si>
  <si>
    <t>Personale dipendente</t>
  </si>
  <si>
    <t>Numero dipendenti</t>
  </si>
  <si>
    <t>Numero ore lavorate</t>
  </si>
  <si>
    <t>Costo delle ore lavorate</t>
  </si>
  <si>
    <t>Campo calcolato automaticamente</t>
  </si>
  <si>
    <t>Indicare la sommatoria delle ore di lavoro effettivamente dedicate nel periodo di riferimento al progetto dai dipendenti di cui alla colonna B</t>
  </si>
  <si>
    <t>Fascia ALTA</t>
  </si>
  <si>
    <t>Fascia MEDIA</t>
  </si>
  <si>
    <t>Fascia BASSA</t>
  </si>
  <si>
    <t>Totale</t>
  </si>
  <si>
    <t>Cognome e Nome</t>
  </si>
  <si>
    <t xml:space="preserve">Estremi contratto / convenzione </t>
  </si>
  <si>
    <t>Oggetto del contratto / descrizione della prestazione</t>
  </si>
  <si>
    <t>Tipologia di contratto
(es. contratto di co.co.co)</t>
  </si>
  <si>
    <t>data di inizio/fine contratto</t>
  </si>
  <si>
    <t xml:space="preserve">Tipo di attività </t>
  </si>
  <si>
    <t>Importo €</t>
  </si>
  <si>
    <t>Orientamento</t>
  </si>
  <si>
    <t>Formazione</t>
  </si>
  <si>
    <t>Gestione progetti di innovazione</t>
  </si>
  <si>
    <r>
      <rPr>
        <b/>
        <sz val="8"/>
        <color rgb="FFFF0000"/>
        <rFont val="Calibri"/>
        <family val="2"/>
        <scheme val="minor"/>
      </rPr>
      <t>*</t>
    </r>
    <r>
      <rPr>
        <b/>
        <sz val="8"/>
        <color rgb="FF000000"/>
        <rFont val="Calibri"/>
        <family val="2"/>
        <scheme val="minor"/>
      </rPr>
      <t xml:space="preserve"> Per ciascun rigo viene generato automaticamente il prodotto dei dati delle due ultime colonne.</t>
    </r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</si>
  <si>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</si>
  <si>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Soggetto Partner titolare del rapporto</t>
  </si>
  <si>
    <r>
      <rPr>
        <b/>
        <sz val="9"/>
        <rFont val="Calibri"/>
        <family val="2"/>
        <scheme val="minor"/>
      </rPr>
      <t>Tipologia di contratto</t>
    </r>
    <r>
      <rPr>
        <b/>
        <sz val="8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(contratto a tempo indeterminato / contratto a tempo determinato)</t>
    </r>
  </si>
  <si>
    <t>Numero di ore lavorate</t>
  </si>
  <si>
    <r>
      <t xml:space="preserve">Costo orario / costo standard  
</t>
    </r>
    <r>
      <rPr>
        <sz val="8"/>
        <color theme="1"/>
        <rFont val="Calibri"/>
        <family val="2"/>
        <scheme val="minor"/>
      </rPr>
      <t>(indicare il costo orario effettivo o nel caso del costo standard il costo standard applicato)</t>
    </r>
  </si>
  <si>
    <r>
      <rPr>
        <b/>
        <sz val="8"/>
        <color rgb="FF000000"/>
        <rFont val="Calibri"/>
        <family val="2"/>
      </rPr>
      <t xml:space="preserve">Soggetto Partner titolare del rapporto </t>
    </r>
    <r>
      <rPr>
        <sz val="8"/>
        <color rgb="FF000000"/>
        <rFont val="Calibri"/>
        <family val="2"/>
      </rPr>
      <t>(indicare "</t>
    </r>
    <r>
      <rPr>
        <sz val="8"/>
        <color rgb="FFFF0000"/>
        <rFont val="Calibri"/>
        <family val="2"/>
      </rPr>
      <t>CdC</t>
    </r>
    <r>
      <rPr>
        <sz val="8"/>
        <color rgb="FF000000"/>
        <rFont val="Calibri"/>
        <family val="2"/>
      </rPr>
      <t>" nel caso di dipendente del Centro di trasferimento tecnologico)</t>
    </r>
  </si>
  <si>
    <t>Luogo della missione / trasferta</t>
  </si>
  <si>
    <r>
      <rPr>
        <b/>
        <sz val="8"/>
        <rFont val="Calibri"/>
        <family val="2"/>
        <scheme val="minor"/>
      </rPr>
      <t xml:space="preserve">Tipologia di costi coperti </t>
    </r>
    <r>
      <rPr>
        <b/>
        <sz val="8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(vitto, alloggio, viaggio mezzo pubblico, viaggio mezzo privato)</t>
    </r>
  </si>
  <si>
    <t xml:space="preserve">Estremi del giustificativo </t>
  </si>
  <si>
    <t>Tipo di attività svolta</t>
  </si>
  <si>
    <t>Numero fattura</t>
  </si>
  <si>
    <t>Data fattura</t>
  </si>
  <si>
    <t>Anno di competenza</t>
  </si>
  <si>
    <r>
      <t xml:space="preserve">Fornitore </t>
    </r>
    <r>
      <rPr>
        <b/>
        <sz val="8"/>
        <color rgb="FFFF0000"/>
        <rFont val="Calibri"/>
        <family val="2"/>
        <scheme val="minor"/>
      </rPr>
      <t>(*)</t>
    </r>
  </si>
  <si>
    <t>Descrizione del bene acquistato/in leasing</t>
  </si>
  <si>
    <t>Tipo di attività</t>
  </si>
  <si>
    <r>
      <t xml:space="preserve">Importo </t>
    </r>
    <r>
      <rPr>
        <b/>
        <sz val="8"/>
        <color rgb="FFFF0000"/>
        <rFont val="Calibri"/>
        <family val="2"/>
        <scheme val="minor"/>
      </rPr>
      <t xml:space="preserve">(**)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</si>
  <si>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t>IVA</t>
  </si>
  <si>
    <t>Fattura</t>
  </si>
  <si>
    <t>Perizia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</si>
  <si>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 / il numero di Codice Fiscale</t>
    </r>
  </si>
  <si>
    <t>Conf. in kind 
(n. progressivo)</t>
  </si>
  <si>
    <t>Rif. perizia</t>
  </si>
  <si>
    <t>Data perizia</t>
  </si>
  <si>
    <t>Descrizione del bene in Kind</t>
  </si>
  <si>
    <t xml:space="preserve">Importo €  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</si>
  <si>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color rgb="FF000000"/>
        <rFont val="Calibri"/>
        <family val="2"/>
        <scheme val="minor"/>
      </rPr>
      <t>Indicare la ragione sociale del partner/affiliato</t>
    </r>
  </si>
  <si>
    <t>Bolle di prelievo da magazzino, con espressa indicazione del progetto, firmate per consegna e ricevuta;</t>
  </si>
  <si>
    <r>
      <t xml:space="preserve">Fornitore </t>
    </r>
    <r>
      <rPr>
        <b/>
        <sz val="8"/>
        <color rgb="FFFF0000"/>
        <rFont val="Calibri"/>
        <family val="2"/>
        <scheme val="minor"/>
      </rPr>
      <t>*</t>
    </r>
  </si>
  <si>
    <t>Descrizione del materiale acquistato</t>
  </si>
  <si>
    <t xml:space="preserve">Importo al netto IVA se detraibile €  </t>
  </si>
  <si>
    <t xml:space="preserve">Importo inclusa IVA se non detraibile €  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</si>
  <si>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rFont val="Calibri"/>
        <family val="2"/>
        <scheme val="minor"/>
      </rPr>
      <t>Indicare la ragione sociale; IVA/ il numero di Codice Fiscale</t>
    </r>
  </si>
  <si>
    <t>Locazione 
(n. progressivo)</t>
  </si>
  <si>
    <t>Contratto locazione</t>
  </si>
  <si>
    <t>Data contratto locazione</t>
  </si>
  <si>
    <r>
      <t>Fornitore</t>
    </r>
    <r>
      <rPr>
        <b/>
        <sz val="8"/>
        <color rgb="FFFF0000"/>
        <rFont val="Calibri"/>
        <family val="2"/>
        <scheme val="minor"/>
      </rPr>
      <t xml:space="preserve"> *</t>
    </r>
  </si>
  <si>
    <t>Descrizione dell'immobile affittato</t>
  </si>
  <si>
    <r>
      <t>Importo al netto IVA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se detraibile €  </t>
    </r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</si>
  <si>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sociale; IVA/ il numero di Codice Fiscale</t>
    </r>
  </si>
  <si>
    <t>Descrizione dell'immobile in kind</t>
  </si>
  <si>
    <t>Importo</t>
  </si>
  <si>
    <r>
      <rPr>
        <sz val="8"/>
        <color rgb="FFFF0000"/>
        <rFont val="Calibri"/>
        <family val="2"/>
        <scheme val="minor"/>
      </rPr>
      <t>*</t>
    </r>
    <r>
      <rPr>
        <sz val="8"/>
        <color rgb="FF000000"/>
        <rFont val="Calibri"/>
        <family val="2"/>
        <scheme val="minor"/>
      </rPr>
      <t xml:space="preserve"> Indicare la ragione sociale / il numero di Codice Fiscale o la ragione sociale del partner in caso di conferimento in kind</t>
    </r>
  </si>
  <si>
    <t>Acquisto 
(n. progressivo)</t>
  </si>
  <si>
    <r>
      <t>Fornitore</t>
    </r>
    <r>
      <rPr>
        <b/>
        <sz val="8"/>
        <color rgb="FFFF0000"/>
        <rFont val="Calibri"/>
        <family val="2"/>
        <scheme val="minor"/>
      </rPr>
      <t xml:space="preserve"> (*)</t>
    </r>
  </si>
  <si>
    <t>Descrizione della licenza/diritto acquistato</t>
  </si>
  <si>
    <t xml:space="preserve">Importo fattura al netto IVA se detraibile €  </t>
  </si>
  <si>
    <t xml:space="preserve">Importo fattura inclusa IVA se non detraibile €  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</si>
  <si>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sociale; Partita IVA/ numero di Codice Fiscale</t>
    </r>
  </si>
  <si>
    <t>Contratto 
(n. progressivo)</t>
  </si>
  <si>
    <t>Descrizione del servizio acquisito</t>
  </si>
  <si>
    <t>Data contratto / incarico</t>
  </si>
  <si>
    <r>
      <rPr>
        <sz val="8"/>
        <color rgb="FFFF0000"/>
        <rFont val="Calibri"/>
        <family val="2"/>
        <scheme val="minor"/>
      </rPr>
      <t>(*)</t>
    </r>
    <r>
      <rPr>
        <sz val="8"/>
        <color rgb="FF000000"/>
        <rFont val="Calibri"/>
        <family val="2"/>
        <scheme val="minor"/>
      </rPr>
      <t xml:space="preserve"> Indicare la ragione sociale o il numero di Codice Fiscale</t>
    </r>
  </si>
  <si>
    <t>Descrizione</t>
  </si>
  <si>
    <r>
      <rPr>
        <sz val="8"/>
        <color rgb="FFFF0000"/>
        <rFont val="Calibri"/>
        <family val="2"/>
        <scheme val="minor"/>
      </rPr>
      <t xml:space="preserve">(*) </t>
    </r>
    <r>
      <rPr>
        <sz val="8"/>
        <color rgb="FF000000"/>
        <rFont val="Calibri"/>
        <family val="2"/>
        <scheme val="minor"/>
      </rPr>
      <t>Indicare la ragione sociale o il numero di Codice Fiscale</t>
    </r>
  </si>
  <si>
    <r>
      <t xml:space="preserve"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
</t>
    </r>
    <r>
      <rPr>
        <b/>
        <sz val="12"/>
        <color theme="1"/>
        <rFont val="Calibri"/>
        <family val="2"/>
        <scheme val="minor"/>
      </rPr>
      <t xml:space="preserve">DICHIARA </t>
    </r>
    <r>
      <rPr>
        <sz val="12"/>
        <color theme="1"/>
        <rFont val="Calibri"/>
        <family val="2"/>
        <scheme val="minor"/>
      </rPr>
      <t xml:space="preserve">
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
che:</t>
    </r>
  </si>
  <si>
    <t>ALLEGATO N. 4</t>
  </si>
  <si>
    <t>Legale rappresentante del Centro di trasferimento tecnologico</t>
  </si>
  <si>
    <t>Centro di trasferimento tecnologico</t>
  </si>
  <si>
    <t>Indicare la sommatoria delle ore di lavoro effettivamente dedicate nel periodo di riferimento al progetto dai lavoratori in somministrazione di cui alla colonna B</t>
  </si>
  <si>
    <t>Nel caso dei costi del personale dipendente o in somministrazione:</t>
  </si>
  <si>
    <t>Numero lavoratori in somministrazione</t>
  </si>
  <si>
    <t>Estremi contratto</t>
  </si>
  <si>
    <t>Oggetto del contratto/ descrizione della prestazione</t>
  </si>
  <si>
    <r>
      <t xml:space="preserve">Livello inquadramento </t>
    </r>
    <r>
      <rPr>
        <sz val="9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</si>
  <si>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r>
      <t xml:space="preserve">Tipologia di contratto
</t>
    </r>
    <r>
      <rPr>
        <sz val="9"/>
        <rFont val="Calibri"/>
        <family val="2"/>
        <scheme val="minor"/>
      </rPr>
      <t>(contratto a tempo indeterminato / contratto a tempo determinato)</t>
    </r>
  </si>
  <si>
    <t>Costo orario</t>
  </si>
  <si>
    <r>
      <t xml:space="preserve">Soggetto titolare del bene </t>
    </r>
    <r>
      <rPr>
        <b/>
        <sz val="8"/>
        <color rgb="FFFF0000"/>
        <rFont val="Calibri"/>
        <family val="2"/>
        <scheme val="minor"/>
      </rPr>
      <t>(*)</t>
    </r>
  </si>
  <si>
    <r>
      <rPr>
        <b/>
        <i/>
        <sz val="12"/>
        <color theme="1"/>
        <rFont val="Calibri"/>
        <family val="2"/>
        <scheme val="minor"/>
      </rPr>
      <t>4</t>
    </r>
    <r>
      <rPr>
        <i/>
        <sz val="12"/>
        <color theme="1"/>
        <rFont val="Calibri"/>
        <family val="2"/>
        <scheme val="minor"/>
      </rPr>
      <t xml:space="preserve"> ISTRUZIONE E RICERCA</t>
    </r>
  </si>
  <si>
    <r>
      <rPr>
        <b/>
        <i/>
        <sz val="12"/>
        <color theme="1"/>
        <rFont val="Calibri"/>
        <family val="2"/>
        <scheme val="minor"/>
      </rPr>
      <t>2</t>
    </r>
    <r>
      <rPr>
        <i/>
        <sz val="12"/>
        <color theme="1"/>
        <rFont val="Calibri"/>
        <family val="2"/>
        <scheme val="minor"/>
      </rPr>
      <t xml:space="preserve"> DALLA RICERCA ALL'IMPRESA</t>
    </r>
  </si>
  <si>
    <r>
      <rPr>
        <b/>
        <i/>
        <sz val="12"/>
        <color theme="1"/>
        <rFont val="Calibri"/>
        <family val="2"/>
        <scheme val="minor"/>
      </rPr>
      <t>2.3</t>
    </r>
    <r>
      <rPr>
        <i/>
        <sz val="12"/>
        <color theme="1"/>
        <rFont val="Calibri"/>
        <family val="2"/>
        <scheme val="minor"/>
      </rPr>
      <t xml:space="preserve"> POTENZIAMENTO ED ESTENSIONE TEMATICA E TERRITORIALE DEI CENTRI DI TRASFERIMENTO TECNOLOGICO PER SEGMENTI DI INDUSTRIA</t>
    </r>
  </si>
  <si>
    <t>SMACT SCPA</t>
  </si>
  <si>
    <t>RICERCA INDUSTRIALE</t>
  </si>
  <si>
    <t>SVILUPPO SPERIMENTALE</t>
  </si>
  <si>
    <t>Personale dipendente (Costi Standard)</t>
  </si>
  <si>
    <t xml:space="preserve">Personale dipendente (Costi Standard) </t>
  </si>
  <si>
    <t>Personale in rapporto di collaborazione/occasionale</t>
  </si>
  <si>
    <t xml:space="preserve">Personale in rapporto di collaborazione/occasionale </t>
  </si>
  <si>
    <t>Somministrazione (Costi Standard)</t>
  </si>
  <si>
    <t>Strumentazioni e attrezzature</t>
  </si>
  <si>
    <t xml:space="preserve">Strumentazioni e attrezzature </t>
  </si>
  <si>
    <t>Materiali</t>
  </si>
  <si>
    <t>Licenze/Proprietà intellettuale</t>
  </si>
  <si>
    <t xml:space="preserve">Licenze/Proprietà intellettuale </t>
  </si>
  <si>
    <t xml:space="preserve">Servizi di consulenza </t>
  </si>
  <si>
    <r>
      <t xml:space="preserve">Si precisa che alcune celle del presente file si alimentano in automatico. 
</t>
    </r>
    <r>
      <rPr>
        <b/>
        <u/>
        <sz val="14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</si>
  <si>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t>Prof. Massimo Guglielmi</t>
  </si>
  <si>
    <t xml:space="preserve">Denominazione dell'Impresa </t>
  </si>
  <si>
    <t>% Ctrb</t>
  </si>
  <si>
    <t xml:space="preserve">Legale rappresentante dell'Impresa </t>
  </si>
  <si>
    <t>Indicare il numero dei dipendenti dell'Impresa impiegati nel progetto</t>
  </si>
  <si>
    <t>Indicare il numero dei lavoratori con contratto di somministrazione impiegati nel progetto</t>
  </si>
  <si>
    <t xml:space="preserve">COSTO DEL PERSONALE (TOTALE) </t>
  </si>
  <si>
    <t>ID PROGETTO</t>
  </si>
  <si>
    <t>TOTALE CTRB CONCESSO</t>
  </si>
  <si>
    <t>COSTO DEL PERSONALE</t>
  </si>
  <si>
    <t>STRUMENTI E ATTREZZATURE</t>
  </si>
  <si>
    <t>CONSULENZE SMACT</t>
  </si>
  <si>
    <t>ALTRE CONSULENZE</t>
  </si>
  <si>
    <t>LICENZE E DIRITTI P.I.</t>
  </si>
  <si>
    <t>SPESE GENERALI</t>
  </si>
  <si>
    <t>TOTALE COSTI</t>
  </si>
  <si>
    <t>Spese generali/Costi indiretti (20% su Costo Personale)</t>
  </si>
  <si>
    <t>Aliquote</t>
  </si>
  <si>
    <t>Piccola</t>
  </si>
  <si>
    <t>Media</t>
  </si>
  <si>
    <t>Grande</t>
  </si>
  <si>
    <t>Ricerca</t>
  </si>
  <si>
    <t>Sviluppo</t>
  </si>
  <si>
    <t>RIEPILOGO PROGETTO CAPOFILA</t>
  </si>
  <si>
    <t>RIEPILOGO PROGETTO TOTALE</t>
  </si>
  <si>
    <t>RIEPILOGO PROGETTO PARTNER 1</t>
  </si>
  <si>
    <t>RIEPILOGO PROGETTO PARTNER 2</t>
  </si>
  <si>
    <t xml:space="preserve">    previa attestazione del responsabile tecnico del progetto e positiva valutazione del soggetto gestore.</t>
  </si>
  <si>
    <t>Possono essere rendicontati i costi relativi a strumenti ed attrezzature nella misura e per il periodo in cui sono utilizzati per il progetto:</t>
  </si>
  <si>
    <r>
      <rPr>
        <sz val="11"/>
        <color rgb="FFFF0000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. Nel caso in cui il periodo di utilizzo per il progetto sia inferiore all'intera vita utile del bene, allora si portano a rendicontazione le quote di ammortamento relative al periodo di svolgimento del progetto.</t>
    </r>
  </si>
  <si>
    <r>
      <rPr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 Nel caso in cui gli strumenti e le attrezzature abbiano una vita utile uguale od inferiore alla durata del progetto, allora i relativi costi possono essere interamente rendicontati,</t>
    </r>
  </si>
  <si>
    <t>C = [ (F x P x Q)/360 x T ]</t>
  </si>
  <si>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 costo rendicontabile</t>
    </r>
  </si>
  <si>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= costo di acquisto del bene (ricavabile dalla fattura di acquisto)</t>
    </r>
  </si>
  <si>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= giorni di utilizzo del bene per il progetto</t>
    </r>
  </si>
  <si>
    <r>
      <rPr>
        <b/>
        <sz val="11"/>
        <color theme="1"/>
        <rFont val="Calibri"/>
        <family val="2"/>
        <scheme val="minor"/>
      </rPr>
      <t>Q</t>
    </r>
    <r>
      <rPr>
        <sz val="11"/>
        <color theme="1"/>
        <rFont val="Calibri"/>
        <family val="2"/>
        <scheme val="minor"/>
      </rPr>
      <t xml:space="preserve"> = coefficiente di ammortamento del bene come indicato nel registro dei beni ammortizzabili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</si>
  <si>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= percentuale di utilizzo effettivo del bene nell'ambito del progetto (nel caso in cui detto bene sia contemporaneamente utilizzato anche in altre attività oltre a quelle relative al progetto)</t>
    </r>
  </si>
  <si>
    <r>
      <rPr>
        <sz val="11"/>
        <color rgb="FFFF0000"/>
        <rFont val="Calibri"/>
        <family val="2"/>
        <scheme val="minor"/>
      </rPr>
      <t>(**)</t>
    </r>
    <r>
      <rPr>
        <sz val="11"/>
        <color theme="1"/>
        <rFont val="Calibri"/>
        <family val="2"/>
        <scheme val="minor"/>
      </rPr>
      <t xml:space="preserve"> In caso di ammortamento, l'importo deve essere calcolato utilizzando la formula seguente:</t>
    </r>
  </si>
  <si>
    <t>NOTA IMPORTANTE</t>
  </si>
  <si>
    <t>Documenti di spesa e pagamento:</t>
  </si>
  <si>
    <t>Fattura del fornitore</t>
  </si>
  <si>
    <t>Contabile del pagamento</t>
  </si>
  <si>
    <t>Prospetto di calcolo della quota d'uso del bene con la descrizione del bene, numero di serie, importo del bene, coeff.di ammortam., tempo e percentule</t>
  </si>
  <si>
    <t>di utilizzo nel progetto.</t>
  </si>
  <si>
    <t>Documentazione attestante la conformità all'ordine e al collaudo ove previsto.</t>
  </si>
  <si>
    <t>Registro dei beni ammortizzabili con la descrizione dei beni e le relative quote di ammortamento annuali.</t>
  </si>
  <si>
    <t>Quota Ctrb richiesto</t>
  </si>
  <si>
    <t>Acquisto
(n. progr.)</t>
  </si>
  <si>
    <t>Data di pagamento</t>
  </si>
  <si>
    <t>N' Mandato di pagamento (CRO)</t>
  </si>
  <si>
    <t>Acquisto 
(n. progr.)</t>
  </si>
  <si>
    <t>Num. /data contratto/incarico</t>
  </si>
  <si>
    <t xml:space="preserve">Impresa partner 1 - Denominazione </t>
  </si>
  <si>
    <t xml:space="preserve">Impresa partner 2 - Denominazione </t>
  </si>
  <si>
    <t>Linea 2 - Progetti di Innovazione</t>
  </si>
  <si>
    <t>Dimensione (inserire " Piccola - Media - Grande)</t>
  </si>
  <si>
    <t>Costo orario standard       (*)</t>
  </si>
  <si>
    <t>(*) Costo orario standard</t>
  </si>
  <si>
    <t>COSTI DA UTILIZZARE PER RENDICONTI FINO AL 03/01/2024</t>
  </si>
  <si>
    <t>FASCIA ALTA</t>
  </si>
  <si>
    <t>FASCIA MEDIA</t>
  </si>
  <si>
    <t>FASCIA BASSA</t>
  </si>
  <si>
    <t>COSTI DA UTILIZZARE PER RENDICONTI DAL 04/01/2024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</si>
</sst>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d/m/yy;@"/>
    <numFmt numFmtId="167" formatCode="_-[$€-410]\ * #,##0.00_-;\-[$€-410]\ * #,##0.00_-;_-[$€-410]\ * &quot;-&quot;??_-;_-@_-"/>
    <numFmt numFmtId="168" formatCode="_-&quot;€&quot;\ * #,##0_-;\-&quot;€&quot;\ * #,##0_-;_-&quot;€&quot;\ * &quot;-&quot;??_-;_-@_-"/>
    <numFmt numFmtId="169" formatCode="#,##0.00_ ;\-#,##0.00\ 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8"/>
      <color rgb="FFFF0000"/>
      <name val="Calibri"/>
      <family val="2"/>
    </font>
    <font>
      <b/>
      <sz val="8"/>
      <color theme="1"/>
      <name val="Calibri"/>
      <family val="2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3F3F3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indexed="64"/>
      </bottom>
      <diagonal/>
    </border>
    <border>
      <left style="thin">
        <color theme="0" tint="-0.14990691854609822"/>
      </left>
      <right/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8764000366222"/>
      </bottom>
      <diagonal/>
    </border>
    <border>
      <left style="thin">
        <color theme="0" tint="-0.14990691854609822"/>
      </left>
      <right/>
      <top/>
      <bottom style="thin">
        <color theme="0" tint="-0.1498764000366222"/>
      </bottom>
      <diagonal/>
    </border>
    <border>
      <left/>
      <right/>
      <top/>
      <bottom style="thin">
        <color theme="0" tint="-0.1498764000366222"/>
      </bottom>
      <diagonal/>
    </border>
    <border>
      <left/>
      <right style="thin">
        <color theme="0" tint="-0.14990691854609822"/>
      </right>
      <top/>
      <bottom style="thin">
        <color theme="0" tint="-0.1498764000366222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0691854609822"/>
      </top>
      <bottom style="thin">
        <color theme="0" tint="-0.1498764000366222"/>
      </bottom>
      <diagonal/>
    </border>
    <border>
      <left/>
      <right/>
      <top style="thin">
        <color theme="0" tint="-0.14990691854609822"/>
      </top>
      <bottom style="thin">
        <color theme="0" tint="-0.14987640003662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theme="0" tint="-0.149876400036622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indexed="64"/>
      </bottom>
      <diagonal/>
    </border>
    <border>
      <left/>
      <right/>
      <top style="thin">
        <color theme="0" tint="-0.14993743705557422"/>
      </top>
      <bottom style="thin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indexed="64"/>
      </bottom>
      <diagonal/>
    </border>
    <border>
      <left style="thin">
        <color theme="0" tint="-0.14993743705557422"/>
      </left>
      <right/>
      <top style="thin">
        <color indexed="64"/>
      </top>
      <bottom style="thin">
        <color theme="0" tint="-0.14993743705557422"/>
      </bottom>
      <diagonal/>
    </border>
    <border>
      <left/>
      <right/>
      <top style="thin">
        <color indexed="64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indexed="64"/>
      </top>
      <bottom style="thin">
        <color theme="0" tint="-0.1499374370555742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04">
    <xf numFmtId="0" fontId="0" fillId="0" borderId="0" xfId="0"/>
    <xf numFmtId="0" fontId="2" fillId="0" borderId="10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9" fillId="0" borderId="0" xfId="0" applyFont="1"/>
    <xf numFmtId="0" fontId="16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0" fillId="3" borderId="12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167" fontId="20" fillId="3" borderId="2" xfId="0" applyNumberFormat="1" applyFont="1" applyFill="1" applyBorder="1" applyAlignment="1">
      <alignment vertical="center" wrapText="1"/>
    </xf>
    <xf numFmtId="164" fontId="20" fillId="3" borderId="13" xfId="0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20" fillId="3" borderId="10" xfId="0" applyFont="1" applyFill="1" applyBorder="1" applyAlignment="1">
      <alignment vertical="center" wrapText="1"/>
    </xf>
    <xf numFmtId="164" fontId="2" fillId="3" borderId="1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164" fontId="16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16" fillId="0" borderId="27" xfId="0" applyFont="1" applyBorder="1" applyAlignment="1">
      <alignment horizontal="center" vertical="center" wrapText="1"/>
    </xf>
    <xf numFmtId="0" fontId="20" fillId="3" borderId="14" xfId="0" applyFont="1" applyFill="1" applyBorder="1" applyAlignment="1">
      <alignment vertical="center" wrapText="1"/>
    </xf>
    <xf numFmtId="0" fontId="20" fillId="3" borderId="20" xfId="0" applyFont="1" applyFill="1" applyBorder="1" applyAlignment="1">
      <alignment vertical="center" wrapText="1"/>
    </xf>
    <xf numFmtId="164" fontId="20" fillId="0" borderId="13" xfId="0" applyNumberFormat="1" applyFont="1" applyBorder="1" applyAlignment="1">
      <alignment vertical="center" wrapText="1"/>
    </xf>
    <xf numFmtId="0" fontId="2" fillId="3" borderId="30" xfId="0" applyFont="1" applyFill="1" applyBorder="1" applyAlignment="1">
      <alignment vertical="center" wrapText="1"/>
    </xf>
    <xf numFmtId="0" fontId="20" fillId="3" borderId="25" xfId="0" applyFont="1" applyFill="1" applyBorder="1" applyAlignment="1">
      <alignment vertical="center" wrapText="1"/>
    </xf>
    <xf numFmtId="164" fontId="20" fillId="3" borderId="2" xfId="0" applyNumberFormat="1" applyFont="1" applyFill="1" applyBorder="1" applyAlignment="1">
      <alignment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2" fillId="3" borderId="40" xfId="0" applyFont="1" applyFill="1" applyBorder="1" applyAlignment="1">
      <alignment horizontal="right" vertical="center" wrapText="1"/>
    </xf>
    <xf numFmtId="0" fontId="22" fillId="3" borderId="38" xfId="0" applyFont="1" applyFill="1" applyBorder="1" applyAlignment="1">
      <alignment horizontal="right" vertical="center" wrapText="1"/>
    </xf>
    <xf numFmtId="166" fontId="22" fillId="3" borderId="37" xfId="0" applyNumberFormat="1" applyFont="1" applyFill="1" applyBorder="1" applyAlignment="1">
      <alignment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3" borderId="37" xfId="0" applyFont="1" applyFill="1" applyBorder="1" applyAlignment="1">
      <alignment horizontal="center" vertical="center" wrapText="1"/>
    </xf>
    <xf numFmtId="0" fontId="22" fillId="3" borderId="37" xfId="0" applyFont="1" applyFill="1" applyBorder="1" applyAlignment="1">
      <alignment horizontal="left" vertical="center" wrapText="1"/>
    </xf>
    <xf numFmtId="0" fontId="20" fillId="3" borderId="37" xfId="0" applyFont="1" applyFill="1" applyBorder="1" applyAlignment="1">
      <alignment vertical="center" wrapText="1"/>
    </xf>
    <xf numFmtId="164" fontId="22" fillId="3" borderId="37" xfId="1" applyNumberFormat="1" applyFont="1" applyFill="1" applyBorder="1" applyAlignment="1">
      <alignment horizontal="center" vertical="center" wrapText="1"/>
    </xf>
    <xf numFmtId="2" fontId="17" fillId="0" borderId="0" xfId="0" applyNumberFormat="1" applyFont="1"/>
    <xf numFmtId="0" fontId="22" fillId="3" borderId="12" xfId="0" applyFont="1" applyFill="1" applyBorder="1" applyAlignment="1">
      <alignment horizontal="right" vertical="center" wrapText="1"/>
    </xf>
    <xf numFmtId="0" fontId="22" fillId="3" borderId="14" xfId="0" applyFont="1" applyFill="1" applyBorder="1" applyAlignment="1">
      <alignment horizontal="right" vertical="center" wrapText="1"/>
    </xf>
    <xf numFmtId="166" fontId="22" fillId="3" borderId="2" xfId="0" applyNumberFormat="1" applyFont="1" applyFill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21" fillId="3" borderId="14" xfId="0" applyFont="1" applyFill="1" applyBorder="1" applyAlignment="1">
      <alignment horizontal="right" vertical="center" wrapText="1"/>
    </xf>
    <xf numFmtId="0" fontId="22" fillId="3" borderId="9" xfId="0" applyFont="1" applyFill="1" applyBorder="1" applyAlignment="1">
      <alignment horizontal="right" vertical="center" wrapText="1"/>
    </xf>
    <xf numFmtId="166" fontId="21" fillId="3" borderId="10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center" vertical="center" wrapText="1"/>
    </xf>
    <xf numFmtId="164" fontId="21" fillId="3" borderId="10" xfId="1" applyNumberFormat="1" applyFont="1" applyFill="1" applyBorder="1" applyAlignment="1">
      <alignment horizontal="center" vertical="center" wrapText="1"/>
    </xf>
    <xf numFmtId="164" fontId="21" fillId="3" borderId="25" xfId="1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9" fillId="0" borderId="15" xfId="1" applyNumberFormat="1" applyFont="1" applyBorder="1" applyAlignment="1">
      <alignment vertical="center"/>
    </xf>
    <xf numFmtId="2" fontId="23" fillId="0" borderId="0" xfId="0" applyNumberFormat="1" applyFont="1"/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9" fillId="2" borderId="5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right" vertical="center" wrapText="1"/>
    </xf>
    <xf numFmtId="0" fontId="22" fillId="3" borderId="31" xfId="0" applyFont="1" applyFill="1" applyBorder="1" applyAlignment="1">
      <alignment horizontal="right" vertical="center" wrapText="1"/>
    </xf>
    <xf numFmtId="166" fontId="22" fillId="3" borderId="7" xfId="0" applyNumberFormat="1" applyFont="1" applyFill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left" vertical="center" wrapText="1"/>
    </xf>
    <xf numFmtId="0" fontId="20" fillId="3" borderId="7" xfId="0" applyFont="1" applyFill="1" applyBorder="1" applyAlignment="1">
      <alignment vertical="center" wrapText="1"/>
    </xf>
    <xf numFmtId="164" fontId="22" fillId="3" borderId="28" xfId="1" applyNumberFormat="1" applyFont="1" applyFill="1" applyBorder="1" applyAlignment="1">
      <alignment horizontal="center" vertical="center" wrapText="1"/>
    </xf>
    <xf numFmtId="164" fontId="22" fillId="3" borderId="24" xfId="1" applyNumberFormat="1" applyFont="1" applyFill="1" applyBorder="1" applyAlignment="1">
      <alignment horizontal="center" vertical="center" wrapText="1"/>
    </xf>
    <xf numFmtId="164" fontId="21" fillId="3" borderId="11" xfId="1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right" vertical="center" wrapText="1"/>
    </xf>
    <xf numFmtId="164" fontId="20" fillId="3" borderId="7" xfId="0" applyNumberFormat="1" applyFont="1" applyFill="1" applyBorder="1" applyAlignment="1">
      <alignment vertical="center" wrapText="1"/>
    </xf>
    <xf numFmtId="164" fontId="22" fillId="3" borderId="8" xfId="1" applyNumberFormat="1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right" vertical="center" wrapText="1"/>
    </xf>
    <xf numFmtId="164" fontId="22" fillId="3" borderId="13" xfId="1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right" vertical="center" wrapText="1"/>
    </xf>
    <xf numFmtId="164" fontId="22" fillId="3" borderId="11" xfId="1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164" fontId="22" fillId="3" borderId="48" xfId="1" applyNumberFormat="1" applyFont="1" applyFill="1" applyBorder="1" applyAlignment="1">
      <alignment horizontal="center" vertical="center" wrapText="1"/>
    </xf>
    <xf numFmtId="164" fontId="22" fillId="3" borderId="2" xfId="1" applyNumberFormat="1" applyFont="1" applyFill="1" applyBorder="1" applyAlignment="1">
      <alignment horizontal="center" vertical="center" wrapText="1"/>
    </xf>
    <xf numFmtId="164" fontId="22" fillId="3" borderId="20" xfId="1" applyNumberFormat="1" applyFont="1" applyFill="1" applyBorder="1" applyAlignment="1">
      <alignment horizontal="center" vertical="center" wrapText="1"/>
    </xf>
    <xf numFmtId="164" fontId="20" fillId="3" borderId="39" xfId="0" applyNumberFormat="1" applyFont="1" applyFill="1" applyBorder="1" applyAlignment="1">
      <alignment vertical="center" wrapText="1"/>
    </xf>
    <xf numFmtId="164" fontId="9" fillId="0" borderId="15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5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8" fontId="11" fillId="0" borderId="1" xfId="4" applyNumberFormat="1" applyFont="1" applyBorder="1" applyAlignment="1">
      <alignment horizontal="center" vertical="center"/>
    </xf>
    <xf numFmtId="0" fontId="25" fillId="0" borderId="0" xfId="0" applyFont="1"/>
    <xf numFmtId="0" fontId="5" fillId="0" borderId="53" xfId="0" applyFont="1" applyBorder="1" applyAlignment="1">
      <alignment horizontal="center" vertical="center"/>
    </xf>
    <xf numFmtId="168" fontId="11" fillId="0" borderId="36" xfId="4" applyNumberFormat="1" applyFont="1" applyBorder="1" applyAlignment="1">
      <alignment horizontal="center" vertical="center"/>
    </xf>
    <xf numFmtId="168" fontId="11" fillId="0" borderId="17" xfId="4" applyNumberFormat="1" applyFont="1" applyBorder="1" applyAlignment="1">
      <alignment horizontal="center" vertical="center"/>
    </xf>
    <xf numFmtId="0" fontId="19" fillId="2" borderId="5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2" borderId="27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1" fontId="2" fillId="3" borderId="37" xfId="1" applyNumberFormat="1" applyFont="1" applyFill="1" applyBorder="1" applyAlignment="1" applyProtection="1">
      <alignment horizontal="center" vertical="center" wrapText="1"/>
      <protection locked="0"/>
    </xf>
    <xf numFmtId="1" fontId="2" fillId="3" borderId="2" xfId="1" applyNumberFormat="1" applyFont="1" applyFill="1" applyBorder="1" applyAlignment="1" applyProtection="1">
      <alignment horizontal="center" vertical="center" wrapText="1"/>
      <protection locked="0"/>
    </xf>
    <xf numFmtId="3" fontId="2" fillId="3" borderId="37" xfId="1" applyNumberFormat="1" applyFont="1" applyFill="1" applyBorder="1" applyAlignment="1" applyProtection="1">
      <alignment horizontal="center" vertical="center" wrapText="1"/>
      <protection locked="0"/>
    </xf>
    <xf numFmtId="3" fontId="2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2" fillId="3" borderId="2" xfId="0" applyFont="1" applyFill="1" applyBorder="1" applyAlignment="1" applyProtection="1">
      <alignment vertical="center" wrapText="1"/>
      <protection locked="0"/>
    </xf>
    <xf numFmtId="167" fontId="2" fillId="3" borderId="2" xfId="0" applyNumberFormat="1" applyFont="1" applyFill="1" applyBorder="1" applyAlignment="1" applyProtection="1">
      <alignment vertical="center" wrapText="1"/>
      <protection locked="0"/>
    </xf>
    <xf numFmtId="0" fontId="2" fillId="3" borderId="9" xfId="0" applyFont="1" applyFill="1" applyBorder="1" applyAlignment="1" applyProtection="1">
      <alignment vertical="center" wrapText="1"/>
      <protection locked="0"/>
    </xf>
    <xf numFmtId="0" fontId="2" fillId="3" borderId="10" xfId="0" applyFont="1" applyFill="1" applyBorder="1" applyAlignment="1" applyProtection="1">
      <alignment vertical="center" wrapText="1"/>
      <protection locked="0"/>
    </xf>
    <xf numFmtId="2" fontId="2" fillId="3" borderId="10" xfId="0" applyNumberFormat="1" applyFont="1" applyFill="1" applyBorder="1" applyAlignment="1" applyProtection="1">
      <alignment vertical="center" wrapText="1"/>
      <protection locked="0"/>
    </xf>
    <xf numFmtId="4" fontId="2" fillId="3" borderId="13" xfId="0" applyNumberFormat="1" applyFont="1" applyFill="1" applyBorder="1" applyAlignment="1" applyProtection="1">
      <alignment vertical="center" wrapText="1"/>
      <protection locked="0"/>
    </xf>
    <xf numFmtId="4" fontId="2" fillId="3" borderId="11" xfId="0" applyNumberFormat="1" applyFont="1" applyFill="1" applyBorder="1" applyAlignment="1" applyProtection="1">
      <alignment vertical="center" wrapText="1"/>
      <protection locked="0"/>
    </xf>
    <xf numFmtId="0" fontId="22" fillId="3" borderId="40" xfId="0" applyFont="1" applyFill="1" applyBorder="1" applyAlignment="1" applyProtection="1">
      <alignment horizontal="right" vertical="center" wrapText="1"/>
      <protection locked="0"/>
    </xf>
    <xf numFmtId="0" fontId="22" fillId="3" borderId="38" xfId="0" applyFont="1" applyFill="1" applyBorder="1" applyAlignment="1" applyProtection="1">
      <alignment horizontal="right" vertical="center" wrapText="1"/>
      <protection locked="0"/>
    </xf>
    <xf numFmtId="166" fontId="22" fillId="3" borderId="37" xfId="0" applyNumberFormat="1" applyFont="1" applyFill="1" applyBorder="1" applyAlignment="1" applyProtection="1">
      <alignment vertical="center" wrapText="1"/>
      <protection locked="0"/>
    </xf>
    <xf numFmtId="0" fontId="22" fillId="3" borderId="12" xfId="0" applyFont="1" applyFill="1" applyBorder="1" applyAlignment="1" applyProtection="1">
      <alignment horizontal="right" vertical="center" wrapText="1"/>
      <protection locked="0"/>
    </xf>
    <xf numFmtId="0" fontId="22" fillId="3" borderId="14" xfId="0" applyFont="1" applyFill="1" applyBorder="1" applyAlignment="1" applyProtection="1">
      <alignment horizontal="right" vertical="center" wrapText="1"/>
      <protection locked="0"/>
    </xf>
    <xf numFmtId="166" fontId="22" fillId="3" borderId="2" xfId="0" applyNumberFormat="1" applyFont="1" applyFill="1" applyBorder="1" applyAlignment="1" applyProtection="1">
      <alignment vertical="center" wrapText="1"/>
      <protection locked="0"/>
    </xf>
    <xf numFmtId="0" fontId="21" fillId="3" borderId="14" xfId="0" applyFont="1" applyFill="1" applyBorder="1" applyAlignment="1" applyProtection="1">
      <alignment horizontal="right" vertical="center" wrapText="1"/>
      <protection locked="0"/>
    </xf>
    <xf numFmtId="0" fontId="22" fillId="3" borderId="9" xfId="0" applyFont="1" applyFill="1" applyBorder="1" applyAlignment="1" applyProtection="1">
      <alignment horizontal="right" vertical="center" wrapText="1"/>
      <protection locked="0"/>
    </xf>
    <xf numFmtId="0" fontId="2" fillId="3" borderId="30" xfId="0" applyFont="1" applyFill="1" applyBorder="1" applyAlignment="1" applyProtection="1">
      <alignment horizontal="center" vertical="center"/>
      <protection locked="0"/>
    </xf>
    <xf numFmtId="166" fontId="21" fillId="3" borderId="10" xfId="0" applyNumberFormat="1" applyFont="1" applyFill="1" applyBorder="1" applyAlignment="1" applyProtection="1">
      <alignment vertical="center" wrapText="1"/>
      <protection locked="0"/>
    </xf>
    <xf numFmtId="0" fontId="22" fillId="3" borderId="6" xfId="0" applyFont="1" applyFill="1" applyBorder="1" applyAlignment="1" applyProtection="1">
      <alignment horizontal="right" vertical="center" wrapText="1"/>
      <protection locked="0"/>
    </xf>
    <xf numFmtId="0" fontId="22" fillId="3" borderId="7" xfId="0" applyFont="1" applyFill="1" applyBorder="1" applyAlignment="1" applyProtection="1">
      <alignment horizontal="right" vertical="center" wrapText="1"/>
      <protection locked="0"/>
    </xf>
    <xf numFmtId="166" fontId="22" fillId="3" borderId="7" xfId="0" applyNumberFormat="1" applyFont="1" applyFill="1" applyBorder="1" applyAlignment="1" applyProtection="1">
      <alignment vertical="center" wrapText="1"/>
      <protection locked="0"/>
    </xf>
    <xf numFmtId="0" fontId="22" fillId="3" borderId="2" xfId="0" applyFont="1" applyFill="1" applyBorder="1" applyAlignment="1" applyProtection="1">
      <alignment horizontal="right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2" fillId="3" borderId="7" xfId="0" applyFont="1" applyFill="1" applyBorder="1" applyAlignment="1" applyProtection="1">
      <alignment horizontal="center" vertical="center" wrapText="1"/>
      <protection locked="0"/>
    </xf>
    <xf numFmtId="0" fontId="22" fillId="3" borderId="7" xfId="0" applyFont="1" applyFill="1" applyBorder="1" applyAlignment="1" applyProtection="1">
      <alignment horizontal="left" vertical="center" wrapText="1"/>
      <protection locked="0"/>
    </xf>
    <xf numFmtId="0" fontId="20" fillId="3" borderId="7" xfId="0" applyFont="1" applyFill="1" applyBorder="1" applyAlignment="1" applyProtection="1">
      <alignment vertical="center" wrapText="1"/>
      <protection locked="0"/>
    </xf>
    <xf numFmtId="14" fontId="20" fillId="3" borderId="7" xfId="0" applyNumberFormat="1" applyFont="1" applyFill="1" applyBorder="1" applyAlignment="1" applyProtection="1">
      <alignment vertical="center" wrapText="1"/>
      <protection locked="0"/>
    </xf>
    <xf numFmtId="4" fontId="20" fillId="3" borderId="7" xfId="0" applyNumberFormat="1" applyFont="1" applyFill="1" applyBorder="1" applyAlignment="1" applyProtection="1">
      <alignment vertical="center" wrapText="1"/>
      <protection locked="0"/>
    </xf>
    <xf numFmtId="0" fontId="22" fillId="3" borderId="2" xfId="0" applyFont="1" applyFill="1" applyBorder="1" applyAlignment="1" applyProtection="1">
      <alignment horizontal="center" vertical="center" wrapText="1"/>
      <protection locked="0"/>
    </xf>
    <xf numFmtId="0" fontId="22" fillId="3" borderId="2" xfId="0" applyFont="1" applyFill="1" applyBorder="1" applyAlignment="1" applyProtection="1">
      <alignment horizontal="left" vertical="center" wrapText="1"/>
      <protection locked="0"/>
    </xf>
    <xf numFmtId="0" fontId="20" fillId="3" borderId="2" xfId="0" applyFont="1" applyFill="1" applyBorder="1" applyAlignment="1" applyProtection="1">
      <alignment vertical="center" wrapText="1"/>
      <protection locked="0"/>
    </xf>
    <xf numFmtId="14" fontId="20" fillId="3" borderId="2" xfId="0" applyNumberFormat="1" applyFont="1" applyFill="1" applyBorder="1" applyAlignment="1" applyProtection="1">
      <alignment vertical="center" wrapText="1"/>
      <protection locked="0"/>
    </xf>
    <xf numFmtId="4" fontId="20" fillId="3" borderId="2" xfId="0" applyNumberFormat="1" applyFont="1" applyFill="1" applyBorder="1" applyAlignment="1" applyProtection="1">
      <alignment vertical="center" wrapText="1"/>
      <protection locked="0"/>
    </xf>
    <xf numFmtId="0" fontId="21" fillId="3" borderId="10" xfId="0" applyFont="1" applyFill="1" applyBorder="1" applyAlignment="1" applyProtection="1">
      <alignment horizontal="center" vertical="center" wrapText="1"/>
      <protection locked="0"/>
    </xf>
    <xf numFmtId="0" fontId="20" fillId="3" borderId="10" xfId="0" applyFont="1" applyFill="1" applyBorder="1" applyAlignment="1" applyProtection="1">
      <alignment vertical="center" wrapText="1"/>
      <protection locked="0"/>
    </xf>
    <xf numFmtId="14" fontId="20" fillId="3" borderId="10" xfId="0" applyNumberFormat="1" applyFont="1" applyFill="1" applyBorder="1" applyAlignment="1" applyProtection="1">
      <alignment vertical="center" wrapText="1"/>
      <protection locked="0"/>
    </xf>
    <xf numFmtId="4" fontId="21" fillId="3" borderId="10" xfId="1" applyNumberFormat="1" applyFont="1" applyFill="1" applyBorder="1" applyAlignment="1" applyProtection="1">
      <alignment horizontal="center" vertical="center" wrapText="1"/>
      <protection locked="0"/>
    </xf>
    <xf numFmtId="0" fontId="22" fillId="3" borderId="37" xfId="0" applyFont="1" applyFill="1" applyBorder="1" applyAlignment="1" applyProtection="1">
      <alignment horizontal="center" vertical="center" wrapText="1"/>
      <protection locked="0"/>
    </xf>
    <xf numFmtId="0" fontId="22" fillId="3" borderId="37" xfId="0" applyFont="1" applyFill="1" applyBorder="1" applyAlignment="1" applyProtection="1">
      <alignment horizontal="left" vertical="center" wrapText="1"/>
      <protection locked="0"/>
    </xf>
    <xf numFmtId="0" fontId="20" fillId="3" borderId="37" xfId="0" applyFont="1" applyFill="1" applyBorder="1" applyAlignment="1" applyProtection="1">
      <alignment vertical="center" wrapText="1"/>
      <protection locked="0"/>
    </xf>
    <xf numFmtId="14" fontId="20" fillId="3" borderId="37" xfId="0" applyNumberFormat="1" applyFont="1" applyFill="1" applyBorder="1" applyAlignment="1" applyProtection="1">
      <alignment vertical="center" wrapText="1"/>
      <protection locked="0"/>
    </xf>
    <xf numFmtId="4" fontId="22" fillId="3" borderId="37" xfId="1" applyNumberFormat="1" applyFont="1" applyFill="1" applyBorder="1" applyAlignment="1" applyProtection="1">
      <alignment horizontal="center" vertical="center" wrapText="1"/>
      <protection locked="0"/>
    </xf>
    <xf numFmtId="4" fontId="22" fillId="3" borderId="48" xfId="1" applyNumberFormat="1" applyFont="1" applyFill="1" applyBorder="1" applyAlignment="1" applyProtection="1">
      <alignment horizontal="center" vertical="center" wrapText="1"/>
      <protection locked="0"/>
    </xf>
    <xf numFmtId="4" fontId="22" fillId="3" borderId="2" xfId="1" applyNumberFormat="1" applyFont="1" applyFill="1" applyBorder="1" applyAlignment="1" applyProtection="1">
      <alignment horizontal="center" vertical="center" wrapText="1"/>
      <protection locked="0"/>
    </xf>
    <xf numFmtId="4" fontId="22" fillId="3" borderId="20" xfId="1" applyNumberFormat="1" applyFont="1" applyFill="1" applyBorder="1" applyAlignment="1" applyProtection="1">
      <alignment horizontal="center" vertical="center" wrapText="1"/>
      <protection locked="0"/>
    </xf>
    <xf numFmtId="4" fontId="21" fillId="3" borderId="46" xfId="1" applyNumberFormat="1" applyFont="1" applyFill="1" applyBorder="1" applyAlignment="1" applyProtection="1">
      <alignment horizontal="center" vertical="center" wrapText="1"/>
      <protection locked="0"/>
    </xf>
    <xf numFmtId="4" fontId="21" fillId="3" borderId="54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40" xfId="0" applyFont="1" applyBorder="1" applyAlignment="1">
      <alignment horizontal="center" vertical="center" wrapText="1"/>
    </xf>
    <xf numFmtId="0" fontId="9" fillId="9" borderId="2" xfId="0" applyFont="1" applyFill="1" applyBorder="1" applyAlignment="1">
      <alignment vertical="center"/>
    </xf>
    <xf numFmtId="9" fontId="9" fillId="0" borderId="2" xfId="0" applyNumberFormat="1" applyFont="1" applyBorder="1" applyAlignment="1">
      <alignment horizontal="center" vertical="center"/>
    </xf>
    <xf numFmtId="0" fontId="0" fillId="9" borderId="2" xfId="0" applyFill="1" applyBorder="1" applyAlignment="1">
      <alignment vertical="center"/>
    </xf>
    <xf numFmtId="9" fontId="0" fillId="2" borderId="2" xfId="0" applyNumberFormat="1" applyFill="1" applyBorder="1" applyAlignment="1">
      <alignment horizontal="center" vertical="center"/>
    </xf>
    <xf numFmtId="0" fontId="10" fillId="11" borderId="20" xfId="0" applyFont="1" applyFill="1" applyBorder="1" applyAlignment="1">
      <alignment vertical="center"/>
    </xf>
    <xf numFmtId="0" fontId="10" fillId="11" borderId="22" xfId="0" applyFont="1" applyFill="1" applyBorder="1" applyAlignment="1">
      <alignment vertical="center"/>
    </xf>
    <xf numFmtId="0" fontId="10" fillId="11" borderId="14" xfId="0" applyFont="1" applyFill="1" applyBorder="1" applyAlignment="1">
      <alignment vertical="center"/>
    </xf>
    <xf numFmtId="0" fontId="31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46" fillId="0" borderId="0" xfId="0" applyFont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6" fillId="10" borderId="12" xfId="0" applyFont="1" applyFill="1" applyBorder="1" applyAlignment="1">
      <alignment vertical="center" wrapText="1"/>
    </xf>
    <xf numFmtId="0" fontId="26" fillId="10" borderId="22" xfId="0" applyFont="1" applyFill="1" applyBorder="1" applyAlignment="1">
      <alignment vertical="center" wrapText="1"/>
    </xf>
    <xf numFmtId="4" fontId="26" fillId="10" borderId="57" xfId="0" applyNumberFormat="1" applyFont="1" applyFill="1" applyBorder="1" applyAlignment="1">
      <alignment vertical="center" wrapText="1"/>
    </xf>
    <xf numFmtId="4" fontId="26" fillId="10" borderId="56" xfId="0" applyNumberFormat="1" applyFont="1" applyFill="1" applyBorder="1" applyAlignment="1">
      <alignment vertical="center" wrapText="1"/>
    </xf>
    <xf numFmtId="4" fontId="26" fillId="10" borderId="28" xfId="0" applyNumberFormat="1" applyFont="1" applyFill="1" applyBorder="1" applyAlignment="1">
      <alignment vertical="center" wrapText="1"/>
    </xf>
    <xf numFmtId="0" fontId="0" fillId="0" borderId="51" xfId="0" applyBorder="1" applyAlignment="1">
      <alignment vertical="center"/>
    </xf>
    <xf numFmtId="4" fontId="0" fillId="0" borderId="51" xfId="0" applyNumberFormat="1" applyBorder="1" applyAlignment="1">
      <alignment vertical="center"/>
    </xf>
    <xf numFmtId="4" fontId="26" fillId="10" borderId="20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0" fillId="0" borderId="33" xfId="0" applyBorder="1" applyAlignment="1">
      <alignment vertical="center"/>
    </xf>
    <xf numFmtId="4" fontId="0" fillId="0" borderId="33" xfId="0" applyNumberFormat="1" applyBorder="1" applyAlignment="1">
      <alignment vertical="center"/>
    </xf>
    <xf numFmtId="0" fontId="6" fillId="10" borderId="12" xfId="0" applyFont="1" applyFill="1" applyBorder="1" applyAlignment="1">
      <alignment vertical="center" wrapText="1"/>
    </xf>
    <xf numFmtId="0" fontId="6" fillId="10" borderId="22" xfId="0" applyFont="1" applyFill="1" applyBorder="1" applyAlignment="1">
      <alignment vertical="center" wrapText="1"/>
    </xf>
    <xf numFmtId="0" fontId="26" fillId="2" borderId="12" xfId="0" applyFont="1" applyFill="1" applyBorder="1" applyAlignment="1">
      <alignment vertical="center" wrapText="1"/>
    </xf>
    <xf numFmtId="0" fontId="26" fillId="2" borderId="22" xfId="0" applyFont="1" applyFill="1" applyBorder="1" applyAlignment="1">
      <alignment vertical="center" wrapText="1"/>
    </xf>
    <xf numFmtId="4" fontId="26" fillId="2" borderId="20" xfId="0" applyNumberFormat="1" applyFont="1" applyFill="1" applyBorder="1" applyAlignment="1">
      <alignment vertical="center" wrapText="1"/>
    </xf>
    <xf numFmtId="4" fontId="26" fillId="2" borderId="22" xfId="0" applyNumberFormat="1" applyFont="1" applyFill="1" applyBorder="1" applyAlignment="1">
      <alignment vertical="center" wrapText="1"/>
    </xf>
    <xf numFmtId="4" fontId="26" fillId="2" borderId="24" xfId="0" applyNumberFormat="1" applyFont="1" applyFill="1" applyBorder="1" applyAlignment="1">
      <alignment vertical="center" wrapText="1"/>
    </xf>
    <xf numFmtId="0" fontId="0" fillId="2" borderId="22" xfId="0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0" fontId="6" fillId="2" borderId="12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43" fillId="2" borderId="0" xfId="0" applyFont="1" applyFill="1" applyAlignment="1">
      <alignment horizontal="center" vertical="center" wrapText="1"/>
    </xf>
    <xf numFmtId="4" fontId="43" fillId="2" borderId="0" xfId="0" applyNumberFormat="1" applyFont="1" applyFill="1" applyAlignment="1">
      <alignment horizontal="right" vertical="center"/>
    </xf>
    <xf numFmtId="4" fontId="47" fillId="2" borderId="0" xfId="0" applyNumberFormat="1" applyFont="1" applyFill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9" fillId="10" borderId="12" xfId="0" applyFont="1" applyFill="1" applyBorder="1" applyAlignment="1">
      <alignment vertical="center" wrapText="1"/>
    </xf>
    <xf numFmtId="0" fontId="49" fillId="10" borderId="22" xfId="0" applyFont="1" applyFill="1" applyBorder="1" applyAlignment="1">
      <alignment vertical="center" wrapText="1"/>
    </xf>
    <xf numFmtId="4" fontId="49" fillId="10" borderId="57" xfId="0" applyNumberFormat="1" applyFont="1" applyFill="1" applyBorder="1" applyAlignment="1">
      <alignment vertical="center" wrapText="1"/>
    </xf>
    <xf numFmtId="4" fontId="49" fillId="10" borderId="20" xfId="0" applyNumberFormat="1" applyFont="1" applyFill="1" applyBorder="1" applyAlignment="1">
      <alignment vertical="center" wrapText="1"/>
    </xf>
    <xf numFmtId="9" fontId="0" fillId="0" borderId="6" xfId="0" applyNumberFormat="1" applyBorder="1" applyAlignment="1">
      <alignment horizontal="center" vertical="center"/>
    </xf>
    <xf numFmtId="4" fontId="0" fillId="0" borderId="39" xfId="0" applyNumberFormat="1" applyBorder="1" applyAlignment="1">
      <alignment vertical="center"/>
    </xf>
    <xf numFmtId="9" fontId="0" fillId="0" borderId="12" xfId="0" applyNumberFormat="1" applyBorder="1" applyAlignment="1">
      <alignment horizontal="center" vertical="center"/>
    </xf>
    <xf numFmtId="4" fontId="0" fillId="0" borderId="13" xfId="0" applyNumberFormat="1" applyBorder="1" applyAlignment="1">
      <alignment vertical="center"/>
    </xf>
    <xf numFmtId="9" fontId="0" fillId="0" borderId="9" xfId="0" applyNumberFormat="1" applyBorder="1" applyAlignment="1">
      <alignment horizontal="center" vertical="center"/>
    </xf>
    <xf numFmtId="4" fontId="0" fillId="0" borderId="65" xfId="0" applyNumberFormat="1" applyBorder="1" applyAlignment="1">
      <alignment vertical="center"/>
    </xf>
    <xf numFmtId="0" fontId="49" fillId="2" borderId="12" xfId="0" applyFont="1" applyFill="1" applyBorder="1" applyAlignment="1">
      <alignment vertical="center" wrapText="1"/>
    </xf>
    <xf numFmtId="0" fontId="49" fillId="2" borderId="22" xfId="0" applyFont="1" applyFill="1" applyBorder="1" applyAlignment="1">
      <alignment vertical="center" wrapText="1"/>
    </xf>
    <xf numFmtId="4" fontId="49" fillId="2" borderId="20" xfId="0" applyNumberFormat="1" applyFont="1" applyFill="1" applyBorder="1" applyAlignment="1">
      <alignment vertical="center" wrapText="1"/>
    </xf>
    <xf numFmtId="0" fontId="0" fillId="2" borderId="5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2" borderId="51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4" fontId="0" fillId="2" borderId="0" xfId="0" applyNumberFormat="1" applyFill="1" applyAlignment="1">
      <alignment vertical="center"/>
    </xf>
    <xf numFmtId="0" fontId="13" fillId="0" borderId="33" xfId="0" applyFont="1" applyBorder="1" applyAlignment="1">
      <alignment horizontal="center" vertical="center" wrapText="1"/>
    </xf>
    <xf numFmtId="0" fontId="7" fillId="4" borderId="4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2" borderId="0" xfId="0" applyFont="1" applyFill="1"/>
    <xf numFmtId="0" fontId="9" fillId="2" borderId="0" xfId="0" applyFont="1" applyFill="1" applyAlignment="1">
      <alignment vertical="center"/>
    </xf>
    <xf numFmtId="0" fontId="2" fillId="2" borderId="0" xfId="0" applyFont="1" applyFill="1"/>
    <xf numFmtId="169" fontId="2" fillId="0" borderId="39" xfId="0" applyNumberFormat="1" applyFont="1" applyBorder="1" applyAlignment="1">
      <alignment horizontal="right" vertical="center" wrapText="1"/>
    </xf>
    <xf numFmtId="0" fontId="16" fillId="0" borderId="12" xfId="0" applyFont="1" applyBorder="1" applyAlignment="1">
      <alignment horizontal="center" vertical="center" wrapText="1"/>
    </xf>
    <xf numFmtId="169" fontId="2" fillId="0" borderId="13" xfId="0" applyNumberFormat="1" applyFont="1" applyBorder="1" applyAlignment="1">
      <alignment horizontal="right" vertical="center" wrapText="1"/>
    </xf>
    <xf numFmtId="0" fontId="16" fillId="0" borderId="9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169" fontId="16" fillId="0" borderId="11" xfId="0" applyNumberFormat="1" applyFont="1" applyBorder="1" applyAlignment="1">
      <alignment horizontal="right" vertical="center"/>
    </xf>
    <xf numFmtId="4" fontId="2" fillId="0" borderId="39" xfId="0" applyNumberFormat="1" applyFont="1" applyBorder="1" applyAlignment="1">
      <alignment horizontal="right" vertical="center" wrapText="1"/>
    </xf>
    <xf numFmtId="4" fontId="2" fillId="0" borderId="13" xfId="0" applyNumberFormat="1" applyFont="1" applyBorder="1" applyAlignment="1">
      <alignment horizontal="right" vertical="center" wrapText="1"/>
    </xf>
    <xf numFmtId="4" fontId="16" fillId="0" borderId="11" xfId="0" applyNumberFormat="1" applyFont="1" applyBorder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0" fontId="16" fillId="2" borderId="3" xfId="0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4" fontId="16" fillId="2" borderId="5" xfId="0" applyNumberFormat="1" applyFont="1" applyFill="1" applyBorder="1" applyAlignment="1">
      <alignment horizontal="right" vertical="center"/>
    </xf>
    <xf numFmtId="4" fontId="9" fillId="0" borderId="0" xfId="0" applyNumberFormat="1" applyFont="1" applyAlignment="1">
      <alignment horizontal="right"/>
    </xf>
    <xf numFmtId="0" fontId="16" fillId="0" borderId="3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4" fontId="16" fillId="0" borderId="5" xfId="0" applyNumberFormat="1" applyFont="1" applyBorder="1" applyAlignment="1">
      <alignment horizontal="right" vertical="center"/>
    </xf>
    <xf numFmtId="4" fontId="9" fillId="2" borderId="0" xfId="0" applyNumberFormat="1" applyFont="1" applyFill="1" applyAlignment="1">
      <alignment horizontal="right"/>
    </xf>
    <xf numFmtId="0" fontId="9" fillId="4" borderId="0" xfId="0" applyFont="1" applyFill="1"/>
    <xf numFmtId="4" fontId="9" fillId="2" borderId="0" xfId="0" applyNumberFormat="1" applyFont="1" applyFill="1"/>
    <xf numFmtId="0" fontId="5" fillId="2" borderId="17" xfId="0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16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2" fillId="2" borderId="0" xfId="0" applyFont="1" applyFill="1" applyAlignment="1">
      <alignment vertical="top" wrapText="1"/>
    </xf>
    <xf numFmtId="0" fontId="2" fillId="2" borderId="18" xfId="0" applyFont="1" applyFill="1" applyBorder="1" applyAlignment="1">
      <alignment horizontal="right"/>
    </xf>
    <xf numFmtId="4" fontId="16" fillId="2" borderId="18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4" fontId="16" fillId="2" borderId="1" xfId="0" applyNumberFormat="1" applyFont="1" applyFill="1" applyBorder="1" applyAlignment="1">
      <alignment vertical="center" wrapText="1"/>
    </xf>
    <xf numFmtId="4" fontId="16" fillId="2" borderId="0" xfId="0" applyNumberFormat="1" applyFont="1" applyFill="1" applyAlignment="1">
      <alignment vertical="center" wrapText="1"/>
    </xf>
    <xf numFmtId="4" fontId="9" fillId="4" borderId="0" xfId="0" applyNumberFormat="1" applyFont="1" applyFill="1"/>
    <xf numFmtId="4" fontId="9" fillId="0" borderId="0" xfId="0" applyNumberFormat="1" applyFont="1"/>
    <xf numFmtId="0" fontId="9" fillId="4" borderId="0" xfId="0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14" fontId="9" fillId="2" borderId="0" xfId="0" applyNumberFormat="1" applyFont="1" applyFill="1"/>
    <xf numFmtId="4" fontId="5" fillId="2" borderId="1" xfId="0" applyNumberFormat="1" applyFont="1" applyFill="1" applyBorder="1" applyAlignment="1">
      <alignment horizontal="center" vertical="center"/>
    </xf>
    <xf numFmtId="4" fontId="11" fillId="2" borderId="1" xfId="4" applyNumberFormat="1" applyFont="1" applyFill="1" applyBorder="1" applyAlignment="1" applyProtection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4" fontId="16" fillId="0" borderId="4" xfId="0" applyNumberFormat="1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19" fillId="0" borderId="2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4" fontId="22" fillId="2" borderId="37" xfId="1" applyNumberFormat="1" applyFont="1" applyFill="1" applyBorder="1" applyAlignment="1" applyProtection="1">
      <alignment horizontal="right" vertical="center" wrapText="1"/>
    </xf>
    <xf numFmtId="0" fontId="0" fillId="2" borderId="0" xfId="0" applyFill="1"/>
    <xf numFmtId="0" fontId="18" fillId="2" borderId="0" xfId="0" applyFont="1" applyFill="1" applyAlignment="1">
      <alignment vertical="center"/>
    </xf>
    <xf numFmtId="0" fontId="0" fillId="4" borderId="0" xfId="0" applyFill="1"/>
    <xf numFmtId="0" fontId="22" fillId="0" borderId="10" xfId="0" applyFont="1" applyBorder="1" applyAlignment="1">
      <alignment horizontal="center" vertical="center" wrapText="1"/>
    </xf>
    <xf numFmtId="0" fontId="15" fillId="2" borderId="0" xfId="0" applyFont="1" applyFill="1"/>
    <xf numFmtId="14" fontId="15" fillId="2" borderId="0" xfId="0" applyNumberFormat="1" applyFont="1" applyFill="1"/>
    <xf numFmtId="4" fontId="9" fillId="2" borderId="15" xfId="1" applyNumberFormat="1" applyFont="1" applyFill="1" applyBorder="1" applyAlignment="1" applyProtection="1">
      <alignment horizontal="right" vertical="center"/>
    </xf>
    <xf numFmtId="4" fontId="9" fillId="2" borderId="1" xfId="1" applyNumberFormat="1" applyFont="1" applyFill="1" applyBorder="1" applyAlignment="1" applyProtection="1">
      <alignment horizontal="right" vertical="center"/>
    </xf>
    <xf numFmtId="4" fontId="9" fillId="2" borderId="0" xfId="1" applyNumberFormat="1" applyFont="1" applyFill="1" applyBorder="1" applyAlignment="1" applyProtection="1">
      <alignment horizontal="right" vertical="center"/>
    </xf>
    <xf numFmtId="2" fontId="23" fillId="2" borderId="0" xfId="0" applyNumberFormat="1" applyFont="1" applyFill="1"/>
    <xf numFmtId="14" fontId="0" fillId="2" borderId="0" xfId="0" applyNumberFormat="1" applyFill="1"/>
    <xf numFmtId="4" fontId="0" fillId="2" borderId="0" xfId="0" applyNumberFormat="1" applyFill="1" applyAlignment="1">
      <alignment horizontal="right"/>
    </xf>
    <xf numFmtId="4" fontId="2" fillId="2" borderId="0" xfId="0" applyNumberFormat="1" applyFont="1" applyFill="1" applyAlignment="1">
      <alignment horizontal="right"/>
    </xf>
    <xf numFmtId="4" fontId="21" fillId="2" borderId="0" xfId="0" applyNumberFormat="1" applyFont="1" applyFill="1" applyAlignment="1">
      <alignment horizontal="right" vertical="center"/>
    </xf>
    <xf numFmtId="2" fontId="17" fillId="2" borderId="0" xfId="0" applyNumberFormat="1" applyFont="1" applyFill="1"/>
    <xf numFmtId="0" fontId="55" fillId="2" borderId="0" xfId="0" applyFont="1" applyFill="1"/>
    <xf numFmtId="0" fontId="54" fillId="2" borderId="0" xfId="0" applyFont="1" applyFill="1"/>
    <xf numFmtId="14" fontId="2" fillId="2" borderId="0" xfId="0" applyNumberFormat="1" applyFont="1" applyFill="1"/>
    <xf numFmtId="14" fontId="0" fillId="4" borderId="0" xfId="0" applyNumberFormat="1" applyFill="1"/>
    <xf numFmtId="4" fontId="0" fillId="4" borderId="0" xfId="0" applyNumberFormat="1" applyFill="1" applyAlignment="1">
      <alignment horizontal="right"/>
    </xf>
    <xf numFmtId="14" fontId="0" fillId="0" borderId="0" xfId="0" applyNumberFormat="1"/>
    <xf numFmtId="4" fontId="0" fillId="0" borderId="0" xfId="0" applyNumberFormat="1" applyAlignment="1">
      <alignment horizontal="right"/>
    </xf>
    <xf numFmtId="4" fontId="5" fillId="0" borderId="1" xfId="0" applyNumberFormat="1" applyFont="1" applyBorder="1" applyAlignment="1">
      <alignment horizontal="center" vertical="center"/>
    </xf>
    <xf numFmtId="4" fontId="11" fillId="0" borderId="1" xfId="4" applyNumberFormat="1" applyFont="1" applyBorder="1" applyAlignment="1" applyProtection="1">
      <alignment horizontal="center" vertical="center"/>
    </xf>
    <xf numFmtId="0" fontId="25" fillId="2" borderId="0" xfId="0" applyFont="1" applyFill="1"/>
    <xf numFmtId="0" fontId="11" fillId="2" borderId="0" xfId="0" applyFont="1" applyFill="1"/>
    <xf numFmtId="0" fontId="11" fillId="4" borderId="0" xfId="0" applyFont="1" applyFill="1"/>
    <xf numFmtId="4" fontId="19" fillId="0" borderId="27" xfId="0" applyNumberFormat="1" applyFont="1" applyBorder="1" applyAlignment="1">
      <alignment horizontal="center" vertical="center" wrapText="1"/>
    </xf>
    <xf numFmtId="4" fontId="19" fillId="0" borderId="47" xfId="0" applyNumberFormat="1" applyFont="1" applyBorder="1" applyAlignment="1">
      <alignment horizontal="center" vertical="center" wrapText="1"/>
    </xf>
    <xf numFmtId="4" fontId="19" fillId="0" borderId="35" xfId="0" applyNumberFormat="1" applyFont="1" applyBorder="1" applyAlignment="1">
      <alignment horizontal="center" vertical="center" wrapText="1"/>
    </xf>
    <xf numFmtId="4" fontId="22" fillId="2" borderId="8" xfId="1" applyNumberFormat="1" applyFont="1" applyFill="1" applyBorder="1" applyAlignment="1" applyProtection="1">
      <alignment horizontal="right" vertical="center" wrapText="1"/>
    </xf>
    <xf numFmtId="4" fontId="22" fillId="2" borderId="13" xfId="1" applyNumberFormat="1" applyFont="1" applyFill="1" applyBorder="1" applyAlignment="1" applyProtection="1">
      <alignment horizontal="right" vertical="center" wrapText="1"/>
    </xf>
    <xf numFmtId="4" fontId="22" fillId="2" borderId="11" xfId="1" applyNumberFormat="1" applyFont="1" applyFill="1" applyBorder="1" applyAlignment="1" applyProtection="1">
      <alignment horizontal="right" vertical="center" wrapText="1"/>
    </xf>
    <xf numFmtId="4" fontId="9" fillId="2" borderId="15" xfId="1" applyNumberFormat="1" applyFont="1" applyFill="1" applyBorder="1" applyAlignment="1" applyProtection="1">
      <alignment vertical="center"/>
    </xf>
    <xf numFmtId="4" fontId="0" fillId="2" borderId="0" xfId="0" applyNumberFormat="1" applyFill="1"/>
    <xf numFmtId="4" fontId="21" fillId="2" borderId="0" xfId="0" applyNumberFormat="1" applyFont="1" applyFill="1" applyAlignment="1">
      <alignment horizontal="left" vertical="center"/>
    </xf>
    <xf numFmtId="4" fontId="0" fillId="4" borderId="0" xfId="0" applyNumberFormat="1" applyFill="1"/>
    <xf numFmtId="4" fontId="0" fillId="0" borderId="0" xfId="0" applyNumberFormat="1"/>
    <xf numFmtId="4" fontId="11" fillId="0" borderId="1" xfId="4" applyNumberFormat="1" applyFont="1" applyBorder="1" applyAlignment="1" applyProtection="1">
      <alignment horizontal="right" vertical="center"/>
    </xf>
    <xf numFmtId="4" fontId="9" fillId="2" borderId="1" xfId="1" applyNumberFormat="1" applyFont="1" applyFill="1" applyBorder="1" applyAlignment="1" applyProtection="1">
      <alignment vertical="center"/>
    </xf>
    <xf numFmtId="4" fontId="22" fillId="2" borderId="13" xfId="1" applyNumberFormat="1" applyFont="1" applyFill="1" applyBorder="1" applyAlignment="1" applyProtection="1">
      <alignment horizontal="right" vertical="center"/>
    </xf>
    <xf numFmtId="4" fontId="5" fillId="0" borderId="16" xfId="0" applyNumberFormat="1" applyFont="1" applyBorder="1" applyAlignment="1">
      <alignment horizontal="center" vertical="center"/>
    </xf>
    <xf numFmtId="4" fontId="11" fillId="0" borderId="5" xfId="4" applyNumberFormat="1" applyFont="1" applyBorder="1" applyAlignment="1" applyProtection="1">
      <alignment horizontal="right" vertical="center"/>
    </xf>
    <xf numFmtId="0" fontId="8" fillId="2" borderId="0" xfId="0" applyFont="1" applyFill="1" applyAlignment="1">
      <alignment vertical="center" wrapText="1"/>
    </xf>
    <xf numFmtId="0" fontId="20" fillId="0" borderId="10" xfId="0" applyFont="1" applyBorder="1" applyAlignment="1">
      <alignment horizontal="center" vertical="center"/>
    </xf>
    <xf numFmtId="0" fontId="7" fillId="0" borderId="42" xfId="0" applyFont="1" applyBorder="1" applyAlignment="1" applyProtection="1">
      <alignment horizontal="center" vertical="center"/>
      <protection locked="0"/>
    </xf>
    <xf numFmtId="4" fontId="20" fillId="3" borderId="37" xfId="0" applyNumberFormat="1" applyFont="1" applyFill="1" applyBorder="1" applyAlignment="1" applyProtection="1">
      <alignment horizontal="right" vertical="center" wrapText="1"/>
      <protection locked="0"/>
    </xf>
    <xf numFmtId="4" fontId="20" fillId="3" borderId="2" xfId="0" applyNumberFormat="1" applyFont="1" applyFill="1" applyBorder="1" applyAlignment="1" applyProtection="1">
      <alignment horizontal="right" vertical="center" wrapText="1"/>
      <protection locked="0"/>
    </xf>
    <xf numFmtId="4" fontId="21" fillId="3" borderId="10" xfId="1" applyNumberFormat="1" applyFont="1" applyFill="1" applyBorder="1" applyAlignment="1" applyProtection="1">
      <alignment horizontal="right" vertical="center" wrapText="1"/>
      <protection locked="0"/>
    </xf>
    <xf numFmtId="4" fontId="21" fillId="3" borderId="2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37" xfId="0" applyNumberFormat="1" applyFont="1" applyBorder="1" applyAlignment="1" applyProtection="1">
      <alignment horizontal="center" vertical="center" wrapText="1"/>
      <protection locked="0"/>
    </xf>
    <xf numFmtId="2" fontId="2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4" fontId="50" fillId="0" borderId="78" xfId="0" applyNumberFormat="1" applyFont="1" applyBorder="1" applyAlignment="1" applyProtection="1">
      <alignment vertical="center"/>
      <protection locked="0"/>
    </xf>
    <xf numFmtId="4" fontId="50" fillId="0" borderId="87" xfId="0" applyNumberFormat="1" applyFont="1" applyBorder="1" applyAlignment="1" applyProtection="1">
      <alignment vertical="center"/>
      <protection locked="0"/>
    </xf>
    <xf numFmtId="4" fontId="50" fillId="2" borderId="66" xfId="0" applyNumberFormat="1" applyFont="1" applyFill="1" applyBorder="1" applyAlignment="1" applyProtection="1">
      <alignment vertical="center"/>
      <protection locked="0"/>
    </xf>
    <xf numFmtId="4" fontId="50" fillId="0" borderId="66" xfId="0" applyNumberFormat="1" applyFont="1" applyBorder="1" applyAlignment="1" applyProtection="1">
      <alignment vertical="center"/>
      <protection locked="0"/>
    </xf>
    <xf numFmtId="4" fontId="50" fillId="0" borderId="68" xfId="0" applyNumberFormat="1" applyFont="1" applyBorder="1" applyAlignment="1" applyProtection="1">
      <alignment vertical="center"/>
      <protection locked="0"/>
    </xf>
    <xf numFmtId="4" fontId="52" fillId="0" borderId="74" xfId="0" applyNumberFormat="1" applyFont="1" applyBorder="1" applyAlignment="1" applyProtection="1">
      <alignment vertical="center"/>
      <protection locked="0"/>
    </xf>
    <xf numFmtId="4" fontId="47" fillId="8" borderId="67" xfId="0" applyNumberFormat="1" applyFont="1" applyFill="1" applyBorder="1" applyAlignment="1" applyProtection="1">
      <alignment vertical="center"/>
      <protection locked="0"/>
    </xf>
    <xf numFmtId="4" fontId="50" fillId="0" borderId="69" xfId="0" applyNumberFormat="1" applyFont="1" applyBorder="1" applyAlignment="1" applyProtection="1">
      <alignment vertical="center"/>
      <protection locked="0"/>
    </xf>
    <xf numFmtId="4" fontId="50" fillId="2" borderId="69" xfId="0" applyNumberFormat="1" applyFont="1" applyFill="1" applyBorder="1" applyAlignment="1" applyProtection="1">
      <alignment vertical="center"/>
      <protection locked="0"/>
    </xf>
    <xf numFmtId="4" fontId="50" fillId="0" borderId="88" xfId="0" applyNumberFormat="1" applyFont="1" applyBorder="1" applyAlignment="1" applyProtection="1">
      <alignment vertical="center"/>
      <protection locked="0"/>
    </xf>
    <xf numFmtId="4" fontId="52" fillId="0" borderId="90" xfId="0" applyNumberFormat="1" applyFont="1" applyBorder="1" applyAlignment="1" applyProtection="1">
      <alignment vertical="center"/>
      <protection locked="0"/>
    </xf>
    <xf numFmtId="4" fontId="47" fillId="8" borderId="89" xfId="0" applyNumberFormat="1" applyFont="1" applyFill="1" applyBorder="1" applyAlignment="1" applyProtection="1">
      <alignment vertical="center"/>
      <protection locked="0"/>
    </xf>
    <xf numFmtId="4" fontId="52" fillId="0" borderId="94" xfId="0" applyNumberFormat="1" applyFont="1" applyBorder="1" applyAlignment="1" applyProtection="1">
      <alignment vertical="center"/>
      <protection locked="0"/>
    </xf>
    <xf numFmtId="0" fontId="39" fillId="2" borderId="0" xfId="0" applyFont="1" applyFill="1"/>
    <xf numFmtId="0" fontId="20" fillId="2" borderId="0" xfId="0" applyFont="1" applyFill="1"/>
    <xf numFmtId="4" fontId="20" fillId="2" borderId="0" xfId="0" applyNumberFormat="1" applyFont="1" applyFill="1" applyAlignment="1">
      <alignment horizontal="left"/>
    </xf>
    <xf numFmtId="0" fontId="57" fillId="2" borderId="0" xfId="0" applyFont="1" applyFill="1"/>
    <xf numFmtId="0" fontId="0" fillId="0" borderId="0" xfId="0" applyAlignment="1">
      <alignment horizontal="center" vertical="center"/>
    </xf>
    <xf numFmtId="0" fontId="14" fillId="4" borderId="32" xfId="0" applyFont="1" applyFill="1" applyBorder="1" applyAlignment="1">
      <alignment horizontal="left" vertical="center" wrapText="1"/>
    </xf>
    <xf numFmtId="0" fontId="14" fillId="4" borderId="26" xfId="0" applyFont="1" applyFill="1" applyBorder="1" applyAlignment="1">
      <alignment horizontal="left" vertical="center" wrapText="1"/>
    </xf>
    <xf numFmtId="0" fontId="9" fillId="5" borderId="58" xfId="0" applyFont="1" applyFill="1" applyBorder="1" applyAlignment="1">
      <alignment vertical="center" wrapText="1"/>
    </xf>
    <xf numFmtId="0" fontId="9" fillId="5" borderId="24" xfId="0" applyFont="1" applyFill="1" applyBorder="1" applyAlignment="1">
      <alignment vertical="center" wrapText="1"/>
    </xf>
    <xf numFmtId="0" fontId="9" fillId="5" borderId="43" xfId="0" applyFont="1" applyFill="1" applyBorder="1" applyAlignment="1">
      <alignment vertical="center" wrapText="1"/>
    </xf>
    <xf numFmtId="0" fontId="9" fillId="5" borderId="45" xfId="0" applyFont="1" applyFill="1" applyBorder="1" applyAlignment="1">
      <alignment vertical="center" wrapText="1"/>
    </xf>
    <xf numFmtId="0" fontId="14" fillId="4" borderId="52" xfId="0" applyFont="1" applyFill="1" applyBorder="1" applyAlignment="1">
      <alignment horizontal="left" vertical="center" wrapText="1"/>
    </xf>
    <xf numFmtId="0" fontId="14" fillId="4" borderId="53" xfId="0" applyFont="1" applyFill="1" applyBorder="1" applyAlignment="1">
      <alignment horizontal="left" vertical="center" wrapText="1"/>
    </xf>
    <xf numFmtId="0" fontId="34" fillId="0" borderId="12" xfId="0" quotePrefix="1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0" fontId="15" fillId="2" borderId="58" xfId="0" applyFont="1" applyFill="1" applyBorder="1" applyAlignment="1">
      <alignment vertical="center" wrapText="1"/>
    </xf>
    <xf numFmtId="0" fontId="15" fillId="2" borderId="24" xfId="0" applyFont="1" applyFill="1" applyBorder="1" applyAlignment="1">
      <alignment vertical="center" wrapText="1"/>
    </xf>
    <xf numFmtId="0" fontId="41" fillId="2" borderId="35" xfId="0" applyFont="1" applyFill="1" applyBorder="1" applyAlignment="1">
      <alignment horizontal="center" vertical="center" wrapText="1"/>
    </xf>
    <xf numFmtId="0" fontId="41" fillId="2" borderId="39" xfId="0" applyFont="1" applyFill="1" applyBorder="1" applyAlignment="1">
      <alignment horizontal="center" vertical="center" wrapText="1"/>
    </xf>
    <xf numFmtId="0" fontId="39" fillId="2" borderId="27" xfId="0" applyFont="1" applyFill="1" applyBorder="1" applyAlignment="1">
      <alignment horizontal="center" vertical="center" wrapText="1"/>
    </xf>
    <xf numFmtId="0" fontId="39" fillId="2" borderId="3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39" fillId="2" borderId="19" xfId="0" applyFont="1" applyFill="1" applyBorder="1" applyAlignment="1">
      <alignment horizontal="center" vertical="center" wrapText="1"/>
    </xf>
    <xf numFmtId="0" fontId="39" fillId="2" borderId="40" xfId="0" applyFont="1" applyFill="1" applyBorder="1" applyAlignment="1">
      <alignment horizontal="center" vertical="center" wrapText="1"/>
    </xf>
    <xf numFmtId="0" fontId="30" fillId="2" borderId="27" xfId="0" applyFont="1" applyFill="1" applyBorder="1" applyAlignment="1">
      <alignment horizontal="center" vertical="center" wrapText="1"/>
    </xf>
    <xf numFmtId="0" fontId="30" fillId="2" borderId="37" xfId="0" applyFont="1" applyFill="1" applyBorder="1" applyAlignment="1">
      <alignment horizontal="center" vertical="center" wrapText="1"/>
    </xf>
    <xf numFmtId="0" fontId="46" fillId="0" borderId="20" xfId="0" applyFont="1" applyBorder="1" applyAlignment="1">
      <alignment horizontal="left" vertical="center"/>
    </xf>
    <xf numFmtId="0" fontId="46" fillId="0" borderId="14" xfId="0" applyFont="1" applyBorder="1" applyAlignment="1">
      <alignment horizontal="left" vertical="center"/>
    </xf>
    <xf numFmtId="0" fontId="31" fillId="3" borderId="20" xfId="0" applyFont="1" applyFill="1" applyBorder="1" applyAlignment="1" applyProtection="1">
      <alignment horizontal="center" vertical="center"/>
      <protection locked="0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14" xfId="0" applyFont="1" applyFill="1" applyBorder="1" applyAlignment="1" applyProtection="1">
      <alignment horizontal="center" vertical="center"/>
      <protection locked="0"/>
    </xf>
    <xf numFmtId="0" fontId="48" fillId="3" borderId="20" xfId="0" applyFont="1" applyFill="1" applyBorder="1" applyAlignment="1" applyProtection="1">
      <alignment horizontal="center" vertical="center"/>
      <protection locked="0"/>
    </xf>
    <xf numFmtId="0" fontId="48" fillId="3" borderId="22" xfId="0" applyFont="1" applyFill="1" applyBorder="1" applyAlignment="1" applyProtection="1">
      <alignment horizontal="center" vertical="center"/>
      <protection locked="0"/>
    </xf>
    <xf numFmtId="0" fontId="48" fillId="3" borderId="14" xfId="0" applyFont="1" applyFill="1" applyBorder="1" applyAlignment="1" applyProtection="1">
      <alignment horizontal="center" vertical="center"/>
      <protection locked="0"/>
    </xf>
    <xf numFmtId="0" fontId="56" fillId="0" borderId="20" xfId="0" applyFont="1" applyBorder="1" applyAlignment="1">
      <alignment horizontal="left" vertical="center"/>
    </xf>
    <xf numFmtId="0" fontId="56" fillId="0" borderId="14" xfId="0" applyFont="1" applyBorder="1" applyAlignment="1">
      <alignment horizontal="left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4" fontId="0" fillId="10" borderId="63" xfId="0" applyNumberFormat="1" applyFill="1" applyBorder="1" applyAlignment="1">
      <alignment horizontal="right" vertical="center"/>
    </xf>
    <xf numFmtId="4" fontId="0" fillId="10" borderId="28" xfId="0" applyNumberFormat="1" applyFill="1" applyBorder="1" applyAlignment="1">
      <alignment horizontal="right" vertical="center"/>
    </xf>
    <xf numFmtId="4" fontId="0" fillId="10" borderId="58" xfId="0" applyNumberFormat="1" applyFill="1" applyBorder="1" applyAlignment="1">
      <alignment horizontal="right" vertical="center"/>
    </xf>
    <xf numFmtId="4" fontId="0" fillId="10" borderId="24" xfId="0" applyNumberFormat="1" applyFill="1" applyBorder="1" applyAlignment="1">
      <alignment horizontal="right" vertical="center"/>
    </xf>
    <xf numFmtId="4" fontId="0" fillId="0" borderId="58" xfId="0" applyNumberForma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0" fillId="0" borderId="43" xfId="0" applyNumberFormat="1" applyBorder="1" applyAlignment="1">
      <alignment horizontal="right" vertical="center"/>
    </xf>
    <xf numFmtId="4" fontId="0" fillId="0" borderId="45" xfId="0" applyNumberFormat="1" applyBorder="1" applyAlignment="1">
      <alignment horizontal="right" vertical="center"/>
    </xf>
    <xf numFmtId="4" fontId="47" fillId="0" borderId="16" xfId="0" applyNumberFormat="1" applyFont="1" applyBorder="1" applyAlignment="1">
      <alignment horizontal="right" vertical="center"/>
    </xf>
    <xf numFmtId="4" fontId="47" fillId="0" borderId="17" xfId="0" applyNumberFormat="1" applyFont="1" applyBorder="1" applyAlignment="1">
      <alignment horizontal="right" vertical="center"/>
    </xf>
    <xf numFmtId="4" fontId="6" fillId="2" borderId="20" xfId="0" applyNumberFormat="1" applyFont="1" applyFill="1" applyBorder="1" applyAlignment="1">
      <alignment horizontal="right" vertical="center" wrapText="1"/>
    </xf>
    <xf numFmtId="4" fontId="6" fillId="2" borderId="22" xfId="0" applyNumberFormat="1" applyFont="1" applyFill="1" applyBorder="1" applyAlignment="1">
      <alignment horizontal="right" vertical="center" wrapText="1"/>
    </xf>
    <xf numFmtId="4" fontId="6" fillId="2" borderId="24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2" xfId="0" applyNumberFormat="1" applyFont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10" borderId="20" xfId="0" applyNumberFormat="1" applyFont="1" applyFill="1" applyBorder="1" applyAlignment="1">
      <alignment horizontal="right" vertical="center" wrapText="1"/>
    </xf>
    <xf numFmtId="4" fontId="6" fillId="10" borderId="22" xfId="0" applyNumberFormat="1" applyFont="1" applyFill="1" applyBorder="1" applyAlignment="1">
      <alignment horizontal="right" vertical="center" wrapText="1"/>
    </xf>
    <xf numFmtId="4" fontId="6" fillId="10" borderId="24" xfId="0" applyNumberFormat="1" applyFont="1" applyFill="1" applyBorder="1" applyAlignment="1">
      <alignment horizontal="right" vertical="center" wrapText="1"/>
    </xf>
    <xf numFmtId="0" fontId="44" fillId="4" borderId="21" xfId="0" applyFont="1" applyFill="1" applyBorder="1" applyAlignment="1">
      <alignment horizontal="center" vertical="center"/>
    </xf>
    <xf numFmtId="0" fontId="44" fillId="4" borderId="18" xfId="0" applyFont="1" applyFill="1" applyBorder="1" applyAlignment="1">
      <alignment horizontal="center" vertical="center"/>
    </xf>
    <xf numFmtId="0" fontId="44" fillId="4" borderId="17" xfId="0" applyFont="1" applyFill="1" applyBorder="1" applyAlignment="1">
      <alignment horizontal="center" vertical="center"/>
    </xf>
    <xf numFmtId="4" fontId="26" fillId="10" borderId="22" xfId="0" applyNumberFormat="1" applyFont="1" applyFill="1" applyBorder="1" applyAlignment="1">
      <alignment horizontal="center" vertical="center" wrapText="1"/>
    </xf>
    <xf numFmtId="4" fontId="26" fillId="10" borderId="24" xfId="0" applyNumberFormat="1" applyFont="1" applyFill="1" applyBorder="1" applyAlignment="1">
      <alignment horizontal="center" vertical="center" wrapText="1"/>
    </xf>
    <xf numFmtId="4" fontId="43" fillId="4" borderId="21" xfId="0" applyNumberFormat="1" applyFont="1" applyFill="1" applyBorder="1" applyAlignment="1">
      <alignment horizontal="right" vertical="center"/>
    </xf>
    <xf numFmtId="4" fontId="43" fillId="4" borderId="18" xfId="0" applyNumberFormat="1" applyFont="1" applyFill="1" applyBorder="1" applyAlignment="1">
      <alignment horizontal="right" vertical="center"/>
    </xf>
    <xf numFmtId="4" fontId="43" fillId="4" borderId="17" xfId="0" applyNumberFormat="1" applyFont="1" applyFill="1" applyBorder="1" applyAlignment="1">
      <alignment horizontal="right" vertical="center"/>
    </xf>
    <xf numFmtId="4" fontId="6" fillId="0" borderId="25" xfId="0" applyNumberFormat="1" applyFont="1" applyBorder="1" applyAlignment="1">
      <alignment horizontal="right" vertical="center" wrapText="1"/>
    </xf>
    <xf numFmtId="4" fontId="6" fillId="0" borderId="44" xfId="0" applyNumberFormat="1" applyFont="1" applyBorder="1" applyAlignment="1">
      <alignment horizontal="right" vertical="center" wrapText="1"/>
    </xf>
    <xf numFmtId="4" fontId="6" fillId="0" borderId="45" xfId="0" applyNumberFormat="1" applyFont="1" applyBorder="1" applyAlignment="1">
      <alignment horizontal="right" vertical="center" wrapText="1"/>
    </xf>
    <xf numFmtId="0" fontId="43" fillId="4" borderId="16" xfId="0" applyFont="1" applyFill="1" applyBorder="1" applyAlignment="1">
      <alignment horizontal="center" vertical="center" wrapText="1"/>
    </xf>
    <xf numFmtId="0" fontId="43" fillId="4" borderId="23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31" fillId="11" borderId="57" xfId="0" applyFont="1" applyFill="1" applyBorder="1" applyAlignment="1">
      <alignment horizontal="center" vertical="center"/>
    </xf>
    <xf numFmtId="0" fontId="31" fillId="11" borderId="31" xfId="0" applyFont="1" applyFill="1" applyBorder="1" applyAlignment="1">
      <alignment horizontal="center" vertical="center"/>
    </xf>
    <xf numFmtId="0" fontId="31" fillId="11" borderId="20" xfId="0" applyFont="1" applyFill="1" applyBorder="1" applyAlignment="1">
      <alignment horizontal="center" vertical="center"/>
    </xf>
    <xf numFmtId="0" fontId="31" fillId="11" borderId="14" xfId="0" applyFont="1" applyFill="1" applyBorder="1" applyAlignment="1">
      <alignment horizontal="center" vertical="center"/>
    </xf>
    <xf numFmtId="0" fontId="31" fillId="11" borderId="20" xfId="0" applyFont="1" applyFill="1" applyBorder="1" applyAlignment="1">
      <alignment horizontal="left" vertical="center"/>
    </xf>
    <xf numFmtId="0" fontId="31" fillId="11" borderId="14" xfId="0" applyFont="1" applyFill="1" applyBorder="1" applyAlignment="1">
      <alignment horizontal="left" vertical="center"/>
    </xf>
    <xf numFmtId="0" fontId="10" fillId="11" borderId="57" xfId="0" applyFont="1" applyFill="1" applyBorder="1" applyAlignment="1">
      <alignment horizontal="left" vertical="center"/>
    </xf>
    <xf numFmtId="0" fontId="10" fillId="11" borderId="56" xfId="0" applyFont="1" applyFill="1" applyBorder="1" applyAlignment="1">
      <alignment horizontal="left" vertical="center"/>
    </xf>
    <xf numFmtId="0" fontId="10" fillId="11" borderId="31" xfId="0" applyFont="1" applyFill="1" applyBorder="1" applyAlignment="1">
      <alignment horizontal="left" vertical="center"/>
    </xf>
    <xf numFmtId="0" fontId="10" fillId="11" borderId="20" xfId="0" applyFont="1" applyFill="1" applyBorder="1" applyAlignment="1">
      <alignment horizontal="left" vertical="center"/>
    </xf>
    <xf numFmtId="0" fontId="10" fillId="11" borderId="22" xfId="0" applyFont="1" applyFill="1" applyBorder="1" applyAlignment="1">
      <alignment horizontal="left" vertical="center"/>
    </xf>
    <xf numFmtId="0" fontId="10" fillId="11" borderId="14" xfId="0" applyFont="1" applyFill="1" applyBorder="1" applyAlignment="1">
      <alignment horizontal="left" vertical="center"/>
    </xf>
    <xf numFmtId="0" fontId="10" fillId="11" borderId="20" xfId="0" applyFont="1" applyFill="1" applyBorder="1" applyAlignment="1">
      <alignment horizontal="left" vertical="center" wrapText="1"/>
    </xf>
    <xf numFmtId="0" fontId="10" fillId="11" borderId="22" xfId="0" applyFont="1" applyFill="1" applyBorder="1" applyAlignment="1">
      <alignment horizontal="left" vertical="center" wrapText="1"/>
    </xf>
    <xf numFmtId="0" fontId="10" fillId="11" borderId="14" xfId="0" applyFont="1" applyFill="1" applyBorder="1" applyAlignment="1">
      <alignment horizontal="left" vertical="center" wrapText="1"/>
    </xf>
    <xf numFmtId="0" fontId="47" fillId="8" borderId="98" xfId="0" applyFont="1" applyFill="1" applyBorder="1" applyAlignment="1" applyProtection="1">
      <alignment horizontal="left" vertical="center"/>
      <protection locked="0"/>
    </xf>
    <xf numFmtId="0" fontId="47" fillId="8" borderId="99" xfId="0" applyFont="1" applyFill="1" applyBorder="1" applyAlignment="1" applyProtection="1">
      <alignment horizontal="left" vertical="center"/>
      <protection locked="0"/>
    </xf>
    <xf numFmtId="0" fontId="47" fillId="8" borderId="100" xfId="0" applyFont="1" applyFill="1" applyBorder="1" applyAlignment="1" applyProtection="1">
      <alignment horizontal="left" vertical="center"/>
      <protection locked="0"/>
    </xf>
    <xf numFmtId="0" fontId="42" fillId="11" borderId="20" xfId="0" applyFont="1" applyFill="1" applyBorder="1" applyAlignment="1">
      <alignment horizontal="left" vertical="center"/>
    </xf>
    <xf numFmtId="0" fontId="42" fillId="11" borderId="14" xfId="0" applyFont="1" applyFill="1" applyBorder="1" applyAlignment="1">
      <alignment horizontal="left" vertical="center"/>
    </xf>
    <xf numFmtId="0" fontId="46" fillId="0" borderId="20" xfId="0" applyFont="1" applyBorder="1" applyAlignment="1">
      <alignment horizontal="left" vertical="center" wrapText="1"/>
    </xf>
    <xf numFmtId="0" fontId="46" fillId="0" borderId="14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right"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7" fillId="4" borderId="63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2" fillId="0" borderId="34" xfId="0" applyFont="1" applyBorder="1" applyAlignment="1" applyProtection="1">
      <alignment horizontal="left" vertical="center" wrapText="1"/>
      <protection locked="0"/>
    </xf>
    <xf numFmtId="0" fontId="44" fillId="6" borderId="64" xfId="0" applyFont="1" applyFill="1" applyBorder="1" applyAlignment="1">
      <alignment horizontal="center" vertical="center" wrapText="1"/>
    </xf>
    <xf numFmtId="0" fontId="44" fillId="6" borderId="59" xfId="0" applyFont="1" applyFill="1" applyBorder="1" applyAlignment="1">
      <alignment horizontal="center" vertical="center" wrapText="1"/>
    </xf>
    <xf numFmtId="0" fontId="44" fillId="6" borderId="60" xfId="0" applyFont="1" applyFill="1" applyBorder="1" applyAlignment="1">
      <alignment horizontal="center" vertical="center" wrapText="1"/>
    </xf>
    <xf numFmtId="0" fontId="44" fillId="6" borderId="29" xfId="0" applyFont="1" applyFill="1" applyBorder="1" applyAlignment="1">
      <alignment horizontal="center" vertical="center" wrapText="1"/>
    </xf>
    <xf numFmtId="0" fontId="44" fillId="6" borderId="33" xfId="0" applyFont="1" applyFill="1" applyBorder="1" applyAlignment="1">
      <alignment horizontal="center" vertical="center" wrapText="1"/>
    </xf>
    <xf numFmtId="0" fontId="44" fillId="6" borderId="34" xfId="0" applyFont="1" applyFill="1" applyBorder="1" applyAlignment="1">
      <alignment horizontal="center" vertical="center" wrapText="1"/>
    </xf>
    <xf numFmtId="0" fontId="32" fillId="2" borderId="32" xfId="0" applyFont="1" applyFill="1" applyBorder="1" applyAlignment="1">
      <alignment horizontal="left" vertical="center" wrapText="1"/>
    </xf>
    <xf numFmtId="0" fontId="32" fillId="2" borderId="0" xfId="0" applyFont="1" applyFill="1" applyAlignment="1">
      <alignment horizontal="left" vertical="center" wrapText="1"/>
    </xf>
    <xf numFmtId="0" fontId="32" fillId="2" borderId="26" xfId="0" applyFont="1" applyFill="1" applyBorder="1" applyAlignment="1">
      <alignment horizontal="left" vertical="center" wrapText="1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horizontal="left" vertical="center" wrapText="1"/>
      <protection locked="0"/>
    </xf>
    <xf numFmtId="0" fontId="32" fillId="0" borderId="26" xfId="0" applyFont="1" applyBorder="1" applyAlignment="1" applyProtection="1">
      <alignment horizontal="left" vertical="center" wrapText="1"/>
      <protection locked="0"/>
    </xf>
    <xf numFmtId="0" fontId="32" fillId="0" borderId="52" xfId="0" applyFont="1" applyBorder="1" applyAlignment="1">
      <alignment horizontal="left" vertical="center"/>
    </xf>
    <xf numFmtId="0" fontId="32" fillId="0" borderId="51" xfId="0" applyFont="1" applyBorder="1" applyAlignment="1">
      <alignment horizontal="left" vertical="center"/>
    </xf>
    <xf numFmtId="0" fontId="32" fillId="0" borderId="53" xfId="0" applyFont="1" applyBorder="1" applyAlignment="1">
      <alignment horizontal="left" vertical="center"/>
    </xf>
    <xf numFmtId="0" fontId="9" fillId="4" borderId="16" xfId="0" applyFont="1" applyFill="1" applyBorder="1" applyAlignment="1" applyProtection="1">
      <alignment horizontal="center" vertical="center" wrapText="1"/>
      <protection locked="0"/>
    </xf>
    <xf numFmtId="0" fontId="9" fillId="4" borderId="18" xfId="0" applyFont="1" applyFill="1" applyBorder="1" applyAlignment="1" applyProtection="1">
      <alignment horizontal="center" vertical="center" wrapText="1"/>
      <protection locked="0"/>
    </xf>
    <xf numFmtId="0" fontId="9" fillId="4" borderId="17" xfId="0" applyFont="1" applyFill="1" applyBorder="1" applyAlignment="1" applyProtection="1">
      <alignment horizontal="center" vertical="center" wrapText="1"/>
      <protection locked="0"/>
    </xf>
    <xf numFmtId="0" fontId="47" fillId="4" borderId="16" xfId="0" applyFont="1" applyFill="1" applyBorder="1" applyAlignment="1">
      <alignment horizontal="center" vertical="center"/>
    </xf>
    <xf numFmtId="0" fontId="47" fillId="4" borderId="17" xfId="0" applyFont="1" applyFill="1" applyBorder="1" applyAlignment="1">
      <alignment horizontal="center" vertical="center"/>
    </xf>
    <xf numFmtId="0" fontId="50" fillId="0" borderId="69" xfId="0" applyFont="1" applyBorder="1" applyAlignment="1" applyProtection="1">
      <alignment horizontal="left" vertical="center"/>
      <protection locked="0"/>
    </xf>
    <xf numFmtId="0" fontId="50" fillId="2" borderId="69" xfId="0" applyFont="1" applyFill="1" applyBorder="1" applyAlignment="1" applyProtection="1">
      <alignment horizontal="left" vertical="center"/>
      <protection locked="0"/>
    </xf>
    <xf numFmtId="0" fontId="52" fillId="0" borderId="88" xfId="0" applyFont="1" applyBorder="1" applyAlignment="1" applyProtection="1">
      <alignment horizontal="left" vertical="center"/>
      <protection locked="0"/>
    </xf>
    <xf numFmtId="0" fontId="51" fillId="0" borderId="69" xfId="0" applyFont="1" applyBorder="1" applyAlignment="1" applyProtection="1">
      <alignment horizontal="center" vertical="center"/>
      <protection locked="0"/>
    </xf>
    <xf numFmtId="0" fontId="51" fillId="0" borderId="75" xfId="0" applyFont="1" applyBorder="1" applyAlignment="1" applyProtection="1">
      <alignment horizontal="center" vertical="center"/>
      <protection locked="0"/>
    </xf>
    <xf numFmtId="0" fontId="51" fillId="0" borderId="76" xfId="0" applyFont="1" applyBorder="1" applyAlignment="1" applyProtection="1">
      <alignment horizontal="center" vertical="center"/>
      <protection locked="0"/>
    </xf>
    <xf numFmtId="0" fontId="51" fillId="0" borderId="77" xfId="0" applyFont="1" applyBorder="1" applyAlignment="1" applyProtection="1">
      <alignment horizontal="center" vertical="center"/>
      <protection locked="0"/>
    </xf>
    <xf numFmtId="0" fontId="51" fillId="0" borderId="79" xfId="0" applyFont="1" applyBorder="1" applyAlignment="1" applyProtection="1">
      <alignment horizontal="center" vertical="center"/>
      <protection locked="0"/>
    </xf>
    <xf numFmtId="0" fontId="51" fillId="0" borderId="80" xfId="0" applyFont="1" applyBorder="1" applyAlignment="1" applyProtection="1">
      <alignment horizontal="center" vertical="center"/>
      <protection locked="0"/>
    </xf>
    <xf numFmtId="0" fontId="51" fillId="0" borderId="81" xfId="0" applyFont="1" applyBorder="1" applyAlignment="1" applyProtection="1">
      <alignment horizontal="center" vertical="center"/>
      <protection locked="0"/>
    </xf>
    <xf numFmtId="0" fontId="50" fillId="0" borderId="84" xfId="0" applyFont="1" applyBorder="1" applyAlignment="1" applyProtection="1">
      <alignment horizontal="left" vertical="center"/>
      <protection locked="0"/>
    </xf>
    <xf numFmtId="0" fontId="50" fillId="0" borderId="85" xfId="0" applyFont="1" applyBorder="1" applyAlignment="1" applyProtection="1">
      <alignment horizontal="left" vertical="center"/>
      <protection locked="0"/>
    </xf>
    <xf numFmtId="0" fontId="50" fillId="0" borderId="86" xfId="0" applyFont="1" applyBorder="1" applyAlignment="1" applyProtection="1">
      <alignment horizontal="left" vertical="center"/>
      <protection locked="0"/>
    </xf>
    <xf numFmtId="0" fontId="50" fillId="0" borderId="82" xfId="0" applyFont="1" applyBorder="1" applyAlignment="1" applyProtection="1">
      <alignment horizontal="left" vertical="center"/>
      <protection locked="0"/>
    </xf>
    <xf numFmtId="0" fontId="50" fillId="0" borderId="70" xfId="0" applyFont="1" applyBorder="1" applyAlignment="1" applyProtection="1">
      <alignment horizontal="left" vertical="center"/>
      <protection locked="0"/>
    </xf>
    <xf numFmtId="0" fontId="50" fillId="0" borderId="83" xfId="0" applyFont="1" applyBorder="1" applyAlignment="1" applyProtection="1">
      <alignment horizontal="left" vertical="center"/>
      <protection locked="0"/>
    </xf>
    <xf numFmtId="0" fontId="50" fillId="2" borderId="71" xfId="0" applyFont="1" applyFill="1" applyBorder="1" applyAlignment="1" applyProtection="1">
      <alignment horizontal="left" vertical="center"/>
      <protection locked="0"/>
    </xf>
    <xf numFmtId="0" fontId="50" fillId="2" borderId="72" xfId="0" applyFont="1" applyFill="1" applyBorder="1" applyAlignment="1" applyProtection="1">
      <alignment horizontal="left" vertical="center"/>
      <protection locked="0"/>
    </xf>
    <xf numFmtId="0" fontId="50" fillId="2" borderId="73" xfId="0" applyFont="1" applyFill="1" applyBorder="1" applyAlignment="1" applyProtection="1">
      <alignment horizontal="left" vertical="center"/>
      <protection locked="0"/>
    </xf>
    <xf numFmtId="0" fontId="50" fillId="0" borderId="71" xfId="0" applyFont="1" applyBorder="1" applyAlignment="1" applyProtection="1">
      <alignment horizontal="left" vertical="center"/>
      <protection locked="0"/>
    </xf>
    <xf numFmtId="0" fontId="50" fillId="0" borderId="72" xfId="0" applyFont="1" applyBorder="1" applyAlignment="1" applyProtection="1">
      <alignment horizontal="left" vertical="center"/>
      <protection locked="0"/>
    </xf>
    <xf numFmtId="0" fontId="50" fillId="0" borderId="73" xfId="0" applyFont="1" applyBorder="1" applyAlignment="1" applyProtection="1">
      <alignment horizontal="left" vertical="center"/>
      <protection locked="0"/>
    </xf>
    <xf numFmtId="0" fontId="52" fillId="0" borderId="95" xfId="0" applyFont="1" applyBorder="1" applyAlignment="1" applyProtection="1">
      <alignment horizontal="left" vertical="center"/>
      <protection locked="0"/>
    </xf>
    <xf numFmtId="0" fontId="52" fillId="0" borderId="96" xfId="0" applyFont="1" applyBorder="1" applyAlignment="1" applyProtection="1">
      <alignment horizontal="left" vertical="center"/>
      <protection locked="0"/>
    </xf>
    <xf numFmtId="0" fontId="52" fillId="0" borderId="97" xfId="0" applyFont="1" applyBorder="1" applyAlignment="1" applyProtection="1">
      <alignment horizontal="left" vertical="center"/>
      <protection locked="0"/>
    </xf>
    <xf numFmtId="0" fontId="47" fillId="8" borderId="91" xfId="0" applyFont="1" applyFill="1" applyBorder="1" applyAlignment="1" applyProtection="1">
      <alignment horizontal="center" vertical="center"/>
      <protection locked="0"/>
    </xf>
    <xf numFmtId="0" fontId="47" fillId="8" borderId="92" xfId="0" applyFont="1" applyFill="1" applyBorder="1" applyAlignment="1" applyProtection="1">
      <alignment horizontal="center" vertical="center"/>
      <protection locked="0"/>
    </xf>
    <xf numFmtId="0" fontId="47" fillId="8" borderId="93" xfId="0" applyFont="1" applyFill="1" applyBorder="1" applyAlignment="1" applyProtection="1">
      <alignment horizontal="center" vertical="center"/>
      <protection locked="0"/>
    </xf>
    <xf numFmtId="0" fontId="16" fillId="7" borderId="63" xfId="0" applyFont="1" applyFill="1" applyBorder="1" applyAlignment="1">
      <alignment horizontal="center" vertical="center" wrapText="1"/>
    </xf>
    <xf numFmtId="0" fontId="16" fillId="7" borderId="56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0" fontId="44" fillId="8" borderId="16" xfId="0" applyFont="1" applyFill="1" applyBorder="1" applyAlignment="1">
      <alignment horizontal="center" vertical="center"/>
    </xf>
    <xf numFmtId="0" fontId="44" fillId="8" borderId="18" xfId="0" applyFont="1" applyFill="1" applyBorder="1" applyAlignment="1">
      <alignment horizontal="center" vertical="center"/>
    </xf>
    <xf numFmtId="0" fontId="44" fillId="8" borderId="17" xfId="0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4" fillId="8" borderId="21" xfId="0" applyFont="1" applyFill="1" applyBorder="1" applyAlignment="1">
      <alignment horizontal="center" vertical="center"/>
    </xf>
    <xf numFmtId="0" fontId="13" fillId="8" borderId="16" xfId="0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/>
    </xf>
    <xf numFmtId="0" fontId="13" fillId="8" borderId="17" xfId="0" applyFont="1" applyFill="1" applyBorder="1" applyAlignment="1">
      <alignment horizontal="center" vertical="center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40" xfId="0" applyFont="1" applyFill="1" applyBorder="1" applyAlignment="1">
      <alignment horizontal="center" vertical="center" wrapText="1"/>
    </xf>
    <xf numFmtId="0" fontId="29" fillId="2" borderId="27" xfId="0" applyFont="1" applyFill="1" applyBorder="1" applyAlignment="1">
      <alignment horizontal="center" vertical="center" wrapText="1"/>
    </xf>
    <xf numFmtId="0" fontId="29" fillId="2" borderId="37" xfId="0" applyFont="1" applyFill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5" fillId="8" borderId="29" xfId="0" applyFont="1" applyFill="1" applyBorder="1" applyAlignment="1">
      <alignment horizontal="center" vertical="center"/>
    </xf>
    <xf numFmtId="0" fontId="5" fillId="8" borderId="33" xfId="0" applyFont="1" applyFill="1" applyBorder="1" applyAlignment="1">
      <alignment horizontal="center" vertical="center"/>
    </xf>
    <xf numFmtId="0" fontId="5" fillId="8" borderId="34" xfId="0" applyFont="1" applyFill="1" applyBorder="1" applyAlignment="1">
      <alignment horizontal="center" vertical="center"/>
    </xf>
    <xf numFmtId="0" fontId="2" fillId="0" borderId="46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8" fillId="0" borderId="62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17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44" fillId="2" borderId="16" xfId="0" applyFont="1" applyFill="1" applyBorder="1" applyAlignment="1">
      <alignment horizontal="center" vertical="center"/>
    </xf>
    <xf numFmtId="0" fontId="44" fillId="2" borderId="18" xfId="0" applyFont="1" applyFill="1" applyBorder="1" applyAlignment="1">
      <alignment horizontal="center" vertical="center"/>
    </xf>
    <xf numFmtId="0" fontId="44" fillId="2" borderId="17" xfId="0" applyFont="1" applyFill="1" applyBorder="1" applyAlignment="1">
      <alignment horizontal="center" vertical="center"/>
    </xf>
    <xf numFmtId="0" fontId="5" fillId="8" borderId="52" xfId="0" applyFont="1" applyFill="1" applyBorder="1" applyAlignment="1">
      <alignment horizontal="center" vertical="center"/>
    </xf>
    <xf numFmtId="0" fontId="5" fillId="8" borderId="51" xfId="0" applyFont="1" applyFill="1" applyBorder="1" applyAlignment="1">
      <alignment horizontal="center" vertical="center"/>
    </xf>
    <xf numFmtId="0" fontId="5" fillId="8" borderId="53" xfId="0" applyFont="1" applyFill="1" applyBorder="1" applyAlignment="1">
      <alignment horizontal="center" vertical="center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0"/>
  <tableStyles count="0" defaultTableStyle="TableStyleMedium9" defaultPivotStyle="PivotStyleLight16"/>
  <colors>
    <mruColors>
      <color rgb="FFFFFF99"/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0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2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3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7A5CB23-3A16-4EE8-B62A-EBD4BC070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553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2</xdr:col>
      <xdr:colOff>1864995</xdr:colOff>
      <xdr:row>0</xdr:row>
      <xdr:rowOff>64770</xdr:rowOff>
    </xdr:from>
    <xdr:to>
      <xdr:col>2</xdr:col>
      <xdr:colOff>3675380</xdr:colOff>
      <xdr:row>1</xdr:row>
      <xdr:rowOff>250825</xdr:rowOff>
    </xdr:to>
    <xdr:pic>
      <xdr:nvPicPr>
        <xdr:cNvPr id="4" name="Immagine 3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F8322070-7267-40FB-8A82-80F9A688CA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1245" y="647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243205</xdr:colOff>
      <xdr:row>1</xdr:row>
      <xdr:rowOff>298450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5A546C7-161A-494A-B38A-18DDDD9F1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936837</xdr:colOff>
      <xdr:row>0</xdr:row>
      <xdr:rowOff>86995</xdr:rowOff>
    </xdr:from>
    <xdr:to>
      <xdr:col>7</xdr:col>
      <xdr:colOff>737447</xdr:colOff>
      <xdr:row>1</xdr:row>
      <xdr:rowOff>254000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488764C-ADB3-4148-B689-937D03BF5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6412" y="8699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104775</xdr:rowOff>
    </xdr:from>
    <xdr:to>
      <xdr:col>3</xdr:col>
      <xdr:colOff>541655</xdr:colOff>
      <xdr:row>1</xdr:row>
      <xdr:rowOff>368300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1BD9402-955A-48C8-A960-E3AE842DB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477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10</xdr:col>
      <xdr:colOff>79587</xdr:colOff>
      <xdr:row>0</xdr:row>
      <xdr:rowOff>220345</xdr:rowOff>
    </xdr:from>
    <xdr:to>
      <xdr:col>11</xdr:col>
      <xdr:colOff>924773</xdr:colOff>
      <xdr:row>1</xdr:row>
      <xdr:rowOff>352425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BB780F4-6318-4E66-8550-093A468C86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5762" y="2203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1360805</xdr:colOff>
      <xdr:row>1</xdr:row>
      <xdr:rowOff>349250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9295A08-A127-4556-B32A-FAB0FD0B3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11</xdr:col>
      <xdr:colOff>60537</xdr:colOff>
      <xdr:row>0</xdr:row>
      <xdr:rowOff>77470</xdr:rowOff>
    </xdr:from>
    <xdr:to>
      <xdr:col>12</xdr:col>
      <xdr:colOff>905721</xdr:colOff>
      <xdr:row>1</xdr:row>
      <xdr:rowOff>295275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02252E99-CA99-446D-87D4-C869874FD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8287" y="774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757555</xdr:colOff>
      <xdr:row>1</xdr:row>
      <xdr:rowOff>346075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B034AAB-6987-440B-A161-93A347BF5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31962</xdr:colOff>
      <xdr:row>0</xdr:row>
      <xdr:rowOff>58420</xdr:rowOff>
    </xdr:from>
    <xdr:to>
      <xdr:col>9</xdr:col>
      <xdr:colOff>880322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6177D989-8C63-462C-8E1A-65CDDF3B5B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6637" y="584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395605</xdr:colOff>
      <xdr:row>1</xdr:row>
      <xdr:rowOff>317500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F9732AB-D528-46A4-AA9D-84ED7CF7F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651087</xdr:colOff>
      <xdr:row>0</xdr:row>
      <xdr:rowOff>86995</xdr:rowOff>
    </xdr:from>
    <xdr:to>
      <xdr:col>7</xdr:col>
      <xdr:colOff>994622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F7A42D08-96E2-4B07-8AB1-0CD624803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8262" y="8699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449580</xdr:colOff>
      <xdr:row>1</xdr:row>
      <xdr:rowOff>330200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A4A5DA3-C695-4CCA-9B84-51ECFDBA4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10</xdr:col>
      <xdr:colOff>70062</xdr:colOff>
      <xdr:row>0</xdr:row>
      <xdr:rowOff>67945</xdr:rowOff>
    </xdr:from>
    <xdr:to>
      <xdr:col>11</xdr:col>
      <xdr:colOff>924772</xdr:colOff>
      <xdr:row>1</xdr:row>
      <xdr:rowOff>273050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46C520F8-E1DD-4661-9B7F-8FF3C4D0D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5162" y="679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447993</xdr:colOff>
      <xdr:row>1</xdr:row>
      <xdr:rowOff>390525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E6A02604-DA09-432A-A1B9-CC5CB5E4B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11</xdr:col>
      <xdr:colOff>565362</xdr:colOff>
      <xdr:row>0</xdr:row>
      <xdr:rowOff>67945</xdr:rowOff>
    </xdr:from>
    <xdr:to>
      <xdr:col>12</xdr:col>
      <xdr:colOff>1248622</xdr:colOff>
      <xdr:row>1</xdr:row>
      <xdr:rowOff>320675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E2079BD-BD73-4002-9A6B-9E654C683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5387" y="679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3</xdr:col>
      <xdr:colOff>541655</xdr:colOff>
      <xdr:row>1</xdr:row>
      <xdr:rowOff>314325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63F6C3F-3F30-4B9E-9217-7A8BB8312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308187</xdr:colOff>
      <xdr:row>0</xdr:row>
      <xdr:rowOff>182245</xdr:rowOff>
    </xdr:from>
    <xdr:to>
      <xdr:col>9</xdr:col>
      <xdr:colOff>1153372</xdr:colOff>
      <xdr:row>1</xdr:row>
      <xdr:rowOff>320675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EF91E40-A044-4D57-9383-F0E637917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00012" y="18224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748030</xdr:colOff>
      <xdr:row>1</xdr:row>
      <xdr:rowOff>298450</xdr:rowOff>
    </xdr:to>
    <xdr:pic>
      <xdr:nvPicPr>
        <xdr:cNvPr id="4" name="Immagine 3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6F7169C-B754-4582-BCCC-8F1ABBEFF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1127337</xdr:colOff>
      <xdr:row>0</xdr:row>
      <xdr:rowOff>115570</xdr:rowOff>
    </xdr:from>
    <xdr:to>
      <xdr:col>8</xdr:col>
      <xdr:colOff>585047</xdr:colOff>
      <xdr:row>1</xdr:row>
      <xdr:rowOff>282575</xdr:rowOff>
    </xdr:to>
    <xdr:pic>
      <xdr:nvPicPr>
        <xdr:cNvPr id="5" name="Immagine 4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5C8E9BD1-EC8D-4A46-B60C-888B2B5EF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9937" y="1155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5</xdr:col>
      <xdr:colOff>1295400</xdr:colOff>
      <xdr:row>0</xdr:row>
      <xdr:rowOff>102870</xdr:rowOff>
    </xdr:from>
    <xdr:to>
      <xdr:col>9</xdr:col>
      <xdr:colOff>447517</xdr:colOff>
      <xdr:row>1</xdr:row>
      <xdr:rowOff>295275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17C9A7F-3D8B-96DD-5923-9F70AAC05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850" y="1028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754380</xdr:colOff>
      <xdr:row>1</xdr:row>
      <xdr:rowOff>292100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4FB1F3DE-7428-4349-BB3D-708D56948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1108287</xdr:colOff>
      <xdr:row>0</xdr:row>
      <xdr:rowOff>134620</xdr:rowOff>
    </xdr:from>
    <xdr:to>
      <xdr:col>4</xdr:col>
      <xdr:colOff>1226397</xdr:colOff>
      <xdr:row>1</xdr:row>
      <xdr:rowOff>301625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EFA8F27-5B5A-4D99-B773-CA56E6BE7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4162" y="1346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2694305</xdr:colOff>
      <xdr:row>1</xdr:row>
      <xdr:rowOff>273050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27FD3982-AF49-48A7-A956-AEB50962A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  <a:solidFill>
          <a:schemeClr val="bg1">
            <a:lumMod val="85000"/>
          </a:schemeClr>
        </a:solidFill>
      </xdr:spPr>
    </xdr:pic>
    <xdr:clientData/>
  </xdr:twoCellAnchor>
  <xdr:twoCellAnchor editAs="oneCell">
    <xdr:from>
      <xdr:col>5</xdr:col>
      <xdr:colOff>508212</xdr:colOff>
      <xdr:row>0</xdr:row>
      <xdr:rowOff>153670</xdr:rowOff>
    </xdr:from>
    <xdr:to>
      <xdr:col>6</xdr:col>
      <xdr:colOff>962872</xdr:colOff>
      <xdr:row>1</xdr:row>
      <xdr:rowOff>301625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EB2792C0-9B57-485B-BC2B-802CF47701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4562" y="15367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749935</xdr:colOff>
      <xdr:row>1</xdr:row>
      <xdr:rowOff>363220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3C2D8CE-3DD6-4700-9366-BB317FB94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7</xdr:col>
      <xdr:colOff>64347</xdr:colOff>
      <xdr:row>0</xdr:row>
      <xdr:rowOff>92710</xdr:rowOff>
    </xdr:from>
    <xdr:to>
      <xdr:col>8</xdr:col>
      <xdr:colOff>495512</xdr:colOff>
      <xdr:row>1</xdr:row>
      <xdr:rowOff>324485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24D9C43-443E-404C-9B07-98E8E0EBE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2867" y="9271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54429</xdr:colOff>
      <xdr:row>0</xdr:row>
      <xdr:rowOff>108858</xdr:rowOff>
    </xdr:from>
    <xdr:to>
      <xdr:col>2</xdr:col>
      <xdr:colOff>1013370</xdr:colOff>
      <xdr:row>1</xdr:row>
      <xdr:rowOff>317501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459FEBA-FF67-4880-B998-AB30D83B2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72" y="108858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8</xdr:col>
      <xdr:colOff>438816</xdr:colOff>
      <xdr:row>0</xdr:row>
      <xdr:rowOff>180884</xdr:rowOff>
    </xdr:from>
    <xdr:to>
      <xdr:col>9</xdr:col>
      <xdr:colOff>888487</xdr:colOff>
      <xdr:row>1</xdr:row>
      <xdr:rowOff>258082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027B2F3-7E80-4489-B71A-EDED42E1E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50759" y="180884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2700655</xdr:colOff>
      <xdr:row>1</xdr:row>
      <xdr:rowOff>269875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BB188AC9-A8EA-43BD-98A6-524ABC08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6</xdr:col>
      <xdr:colOff>403437</xdr:colOff>
      <xdr:row>0</xdr:row>
      <xdr:rowOff>172720</xdr:rowOff>
    </xdr:from>
    <xdr:to>
      <xdr:col>7</xdr:col>
      <xdr:colOff>851747</xdr:colOff>
      <xdr:row>1</xdr:row>
      <xdr:rowOff>311150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5D644D-0CDE-41F2-8C69-A1A5DC9CC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4937" y="17272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751205</xdr:colOff>
      <xdr:row>1</xdr:row>
      <xdr:rowOff>273050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F3BF0EFF-EC9A-4D2A-AF28-1CC4397B2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3</xdr:col>
      <xdr:colOff>1117812</xdr:colOff>
      <xdr:row>0</xdr:row>
      <xdr:rowOff>191770</xdr:rowOff>
    </xdr:from>
    <xdr:to>
      <xdr:col>4</xdr:col>
      <xdr:colOff>1245447</xdr:colOff>
      <xdr:row>1</xdr:row>
      <xdr:rowOff>333375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4C93221-FD44-41BE-8D00-D0408ED300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3687" y="191770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15" dT="2024-04-15T09:50:22.13" personId="{00000000-0000-0000-0000-000000000000}" id="{21F53524-333C-433E-8153-7868FE1E6493}">
    <text>Compliaimo noi</text>
  </threadedComment>
  <threadedComment ref="B117" dT="2024-04-15T09:50:43.33" personId="{00000000-0000-0000-0000-000000000000}" id="{98E962DA-A5AE-4E93-9645-16822F9A9132}">
    <text>Compiliamo noi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AB6A7-CE20-470C-A9C4-C21496D588C7}">
  <sheetPr>
    <tabColor rgb="FFFFC000"/>
    <pageSetUpPr fitToPage="1"/>
  </sheetPr>
  <dimension ref="A1:D17"/>
  <sheetViews>
    <sheetView showGridLines="0" zoomScale="80" zoomScaleNormal="80" workbookViewId="0">
      <selection activeCell="B4" sqref="B4:C5"/>
    </sheetView>
  </sheetViews>
  <sheetFormatPr defaultColWidth="9.1796875" defaultRowHeight="14.5" x14ac:dyDescent="0.35"/>
  <cols>
    <col min="1" max="1" width="3.453125" style="13" customWidth="1"/>
    <col min="2" max="2" width="59" style="14" customWidth="1"/>
    <col min="3" max="3" width="54.1796875" style="13" customWidth="1"/>
    <col min="4" max="16384" width="9.1796875" style="13"/>
  </cols>
  <sheetData>
    <row r="1" spans="1:4" ht="30" customHeight="1" x14ac:dyDescent="0.35">
      <c r="B1" s="377"/>
      <c r="C1" s="377"/>
    </row>
    <row r="2" spans="1:4" ht="30" customHeight="1" thickBot="1" x14ac:dyDescent="0.4">
      <c r="B2" s="377"/>
      <c r="C2" s="377"/>
    </row>
    <row r="3" spans="1:4" ht="30" customHeight="1" x14ac:dyDescent="0.35">
      <c r="B3" s="384" t="s">
        <v>106</v>
      </c>
      <c r="C3" s="385"/>
    </row>
    <row r="4" spans="1:4" ht="30" customHeight="1" x14ac:dyDescent="0.35">
      <c r="B4" s="386" t="s">
        <v>16</v>
      </c>
      <c r="C4" s="387"/>
    </row>
    <row r="5" spans="1:4" ht="30" customHeight="1" x14ac:dyDescent="0.35">
      <c r="B5" s="388"/>
      <c r="C5" s="387"/>
    </row>
    <row r="6" spans="1:4" s="9" customFormat="1" ht="30" customHeight="1" x14ac:dyDescent="0.45">
      <c r="A6" s="8"/>
      <c r="B6" s="378" t="s">
        <v>17</v>
      </c>
      <c r="C6" s="379"/>
    </row>
    <row r="7" spans="1:4" s="8" customFormat="1" ht="30" customHeight="1" x14ac:dyDescent="0.45">
      <c r="B7" s="380" t="s">
        <v>18</v>
      </c>
      <c r="C7" s="381"/>
    </row>
    <row r="8" spans="1:4" s="8" customFormat="1" ht="30" customHeight="1" x14ac:dyDescent="0.45">
      <c r="B8" s="389" t="s">
        <v>19</v>
      </c>
      <c r="C8" s="390"/>
    </row>
    <row r="9" spans="1:4" s="7" customFormat="1" ht="30" customHeight="1" x14ac:dyDescent="0.35">
      <c r="B9" s="380" t="s">
        <v>20</v>
      </c>
      <c r="C9" s="381"/>
    </row>
    <row r="10" spans="1:4" s="7" customFormat="1" ht="30" customHeight="1" x14ac:dyDescent="0.35">
      <c r="B10" s="380" t="s">
        <v>21</v>
      </c>
      <c r="C10" s="381"/>
    </row>
    <row r="11" spans="1:4" ht="30" customHeight="1" x14ac:dyDescent="0.35">
      <c r="B11" s="380" t="s">
        <v>22</v>
      </c>
      <c r="C11" s="381"/>
      <c r="D11" s="7"/>
    </row>
    <row r="12" spans="1:4" ht="30" customHeight="1" x14ac:dyDescent="0.35">
      <c r="B12" s="380" t="s">
        <v>23</v>
      </c>
      <c r="C12" s="381"/>
    </row>
    <row r="13" spans="1:4" ht="30" customHeight="1" thickBot="1" x14ac:dyDescent="0.4">
      <c r="B13" s="382" t="s">
        <v>24</v>
      </c>
      <c r="C13" s="383"/>
    </row>
    <row r="15" spans="1:4" x14ac:dyDescent="0.35">
      <c r="B15" s="15"/>
    </row>
    <row r="16" spans="1:4" x14ac:dyDescent="0.35">
      <c r="B16" s="15"/>
    </row>
    <row r="17" spans="2:2" x14ac:dyDescent="0.35">
      <c r="B17" s="15"/>
    </row>
  </sheetData>
  <dataConsolidate/>
  <mergeCells count="11">
    <mergeCell ref="B1:C2"/>
    <mergeCell ref="B6:C6"/>
    <mergeCell ref="B11:C11"/>
    <mergeCell ref="B12:C12"/>
    <mergeCell ref="B13:C13"/>
    <mergeCell ref="B3:C3"/>
    <mergeCell ref="B4:C5"/>
    <mergeCell ref="B7:C7"/>
    <mergeCell ref="B8:C8"/>
    <mergeCell ref="B9:C9"/>
    <mergeCell ref="B10:C10"/>
  </mergeCells>
  <pageMargins left="0.70866141732283472" right="0.70866141732283472" top="1.1417322834645669" bottom="0.74803149606299213" header="0.51181102362204722" footer="0.31496062992125984"/>
  <pageSetup paperSize="9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A079-DC95-41FC-8C55-DC8E27A4FC3D}">
  <sheetPr>
    <tabColor rgb="FFFFC000"/>
    <pageSetUpPr fitToPage="1"/>
  </sheetPr>
  <dimension ref="A1:R27"/>
  <sheetViews>
    <sheetView showGridLines="0" zoomScale="80" zoomScaleNormal="80" workbookViewId="0">
      <selection activeCell="F14" sqref="F14"/>
    </sheetView>
  </sheetViews>
  <sheetFormatPr defaultRowHeight="14.5" x14ac:dyDescent="0.35"/>
  <cols>
    <col min="1" max="1" width="14.54296875" customWidth="1"/>
    <col min="2" max="2" width="10.54296875" customWidth="1"/>
    <col min="3" max="3" width="10.453125" customWidth="1"/>
    <col min="4" max="4" width="11.453125" customWidth="1"/>
    <col min="5" max="5" width="24.453125" customWidth="1"/>
    <col min="6" max="6" width="45.453125" customWidth="1"/>
    <col min="7" max="7" width="29.453125" customWidth="1"/>
    <col min="8" max="8" width="14" customWidth="1"/>
    <col min="9" max="9" width="9.1796875" customWidth="1"/>
    <col min="10" max="10" width="29.453125" bestFit="1" customWidth="1"/>
    <col min="11" max="11" width="29.1796875" bestFit="1" customWidth="1"/>
  </cols>
  <sheetData>
    <row r="1" spans="1:18" s="16" customFormat="1" ht="31.75" customHeight="1" x14ac:dyDescent="0.35"/>
    <row r="2" spans="1:18" s="16" customFormat="1" ht="31.75" customHeight="1" thickBot="1" x14ac:dyDescent="0.4"/>
    <row r="3" spans="1:18" s="8" customFormat="1" ht="30" customHeight="1" thickBot="1" x14ac:dyDescent="0.5">
      <c r="A3" s="571" t="str">
        <f>"SCHEDA COSTI STRUMENTAZIONI E ATTREZZATURE IN KIND "&amp;Anno_rendicontato</f>
        <v>SCHEDA COSTI STRUMENTAZIONI E ATTREZZATURE IN KIND 2024</v>
      </c>
      <c r="B3" s="572"/>
      <c r="C3" s="572"/>
      <c r="D3" s="572"/>
      <c r="E3" s="572"/>
      <c r="F3" s="587"/>
      <c r="G3" s="106" t="s">
        <v>9</v>
      </c>
      <c r="H3" s="107">
        <f>SUM(H5:H22)</f>
        <v>0</v>
      </c>
      <c r="I3" s="108">
        <f>COUNTIF(I5:I22,I23)</f>
        <v>0</v>
      </c>
      <c r="L3" s="108"/>
    </row>
    <row r="4" spans="1:18" s="13" customFormat="1" ht="35.15" customHeight="1" thickBot="1" x14ac:dyDescent="0.4">
      <c r="A4" s="43" t="s">
        <v>67</v>
      </c>
      <c r="B4" s="44" t="s">
        <v>68</v>
      </c>
      <c r="C4" s="44" t="s">
        <v>69</v>
      </c>
      <c r="D4" s="44" t="s">
        <v>58</v>
      </c>
      <c r="E4" s="44" t="s">
        <v>113</v>
      </c>
      <c r="F4" s="44" t="s">
        <v>70</v>
      </c>
      <c r="G4" s="17" t="s">
        <v>61</v>
      </c>
      <c r="H4" s="72" t="s">
        <v>71</v>
      </c>
      <c r="I4" s="6"/>
      <c r="L4" s="3"/>
    </row>
    <row r="5" spans="1:18" ht="20.149999999999999" customHeight="1" x14ac:dyDescent="0.35">
      <c r="A5" s="73"/>
      <c r="B5" s="74"/>
      <c r="C5" s="75"/>
      <c r="D5" s="76">
        <f>Anno_rendicontato</f>
        <v>2024</v>
      </c>
      <c r="E5" s="77"/>
      <c r="F5" s="78"/>
      <c r="G5" s="79"/>
      <c r="H5" s="80"/>
      <c r="I5" s="54"/>
      <c r="L5" s="18" t="s">
        <v>42</v>
      </c>
      <c r="R5" s="2" t="s">
        <v>64</v>
      </c>
    </row>
    <row r="6" spans="1:18" ht="20.149999999999999" customHeight="1" x14ac:dyDescent="0.35">
      <c r="A6" s="55"/>
      <c r="B6" s="56"/>
      <c r="C6" s="57"/>
      <c r="D6" s="58">
        <f t="shared" ref="D6:D21" si="0">Anno_rendicontato</f>
        <v>2024</v>
      </c>
      <c r="E6" s="59"/>
      <c r="F6" s="60"/>
      <c r="G6" s="22"/>
      <c r="H6" s="81"/>
      <c r="I6" s="54"/>
      <c r="L6" s="18" t="s">
        <v>43</v>
      </c>
      <c r="R6" s="2" t="s">
        <v>65</v>
      </c>
    </row>
    <row r="7" spans="1:18" ht="20.149999999999999" customHeight="1" x14ac:dyDescent="0.35">
      <c r="A7" s="55"/>
      <c r="B7" s="56"/>
      <c r="C7" s="57"/>
      <c r="D7" s="58">
        <f t="shared" si="0"/>
        <v>2024</v>
      </c>
      <c r="E7" s="59"/>
      <c r="F7" s="60"/>
      <c r="G7" s="22"/>
      <c r="H7" s="81"/>
      <c r="I7" s="54"/>
      <c r="L7" s="18" t="s">
        <v>44</v>
      </c>
    </row>
    <row r="8" spans="1:18" ht="20.149999999999999" customHeight="1" x14ac:dyDescent="0.35">
      <c r="A8" s="55"/>
      <c r="B8" s="61"/>
      <c r="C8" s="57"/>
      <c r="D8" s="58">
        <f t="shared" si="0"/>
        <v>2024</v>
      </c>
      <c r="E8" s="59"/>
      <c r="F8" s="60"/>
      <c r="G8" s="22"/>
      <c r="H8" s="81"/>
      <c r="I8" s="54"/>
    </row>
    <row r="9" spans="1:18" ht="20.149999999999999" customHeight="1" x14ac:dyDescent="0.35">
      <c r="A9" s="55"/>
      <c r="B9" s="56"/>
      <c r="C9" s="57"/>
      <c r="D9" s="58">
        <f t="shared" si="0"/>
        <v>2024</v>
      </c>
      <c r="E9" s="59"/>
      <c r="F9" s="60"/>
      <c r="G9" s="22"/>
      <c r="H9" s="81"/>
      <c r="I9" s="54"/>
    </row>
    <row r="10" spans="1:18" ht="20.149999999999999" customHeight="1" x14ac:dyDescent="0.35">
      <c r="A10" s="55"/>
      <c r="B10" s="56"/>
      <c r="C10" s="57"/>
      <c r="D10" s="58">
        <f t="shared" si="0"/>
        <v>2024</v>
      </c>
      <c r="E10" s="59"/>
      <c r="F10" s="60"/>
      <c r="G10" s="22"/>
      <c r="H10" s="81"/>
      <c r="I10" s="54"/>
    </row>
    <row r="11" spans="1:18" ht="20.149999999999999" customHeight="1" x14ac:dyDescent="0.35">
      <c r="A11" s="55"/>
      <c r="B11" s="56"/>
      <c r="C11" s="57"/>
      <c r="D11" s="58">
        <f t="shared" si="0"/>
        <v>2024</v>
      </c>
      <c r="E11" s="59"/>
      <c r="F11" s="60"/>
      <c r="G11" s="22"/>
      <c r="H11" s="81"/>
      <c r="I11" s="54"/>
    </row>
    <row r="12" spans="1:18" ht="20.149999999999999" customHeight="1" x14ac:dyDescent="0.35">
      <c r="A12" s="55"/>
      <c r="B12" s="56"/>
      <c r="C12" s="57"/>
      <c r="D12" s="58">
        <f t="shared" si="0"/>
        <v>2024</v>
      </c>
      <c r="E12" s="59"/>
      <c r="F12" s="60"/>
      <c r="G12" s="22"/>
      <c r="H12" s="81"/>
      <c r="I12" s="54"/>
    </row>
    <row r="13" spans="1:18" ht="20.149999999999999" customHeight="1" x14ac:dyDescent="0.35">
      <c r="A13" s="55"/>
      <c r="B13" s="56"/>
      <c r="C13" s="57"/>
      <c r="D13" s="58">
        <f t="shared" si="0"/>
        <v>2024</v>
      </c>
      <c r="E13" s="59"/>
      <c r="F13" s="60"/>
      <c r="G13" s="22"/>
      <c r="H13" s="81"/>
      <c r="I13" s="54"/>
    </row>
    <row r="14" spans="1:18" ht="20.149999999999999" customHeight="1" x14ac:dyDescent="0.35">
      <c r="A14" s="55"/>
      <c r="B14" s="56"/>
      <c r="C14" s="57"/>
      <c r="D14" s="58">
        <f t="shared" si="0"/>
        <v>2024</v>
      </c>
      <c r="E14" s="59"/>
      <c r="F14" s="60"/>
      <c r="G14" s="22"/>
      <c r="H14" s="81"/>
      <c r="I14" s="54"/>
    </row>
    <row r="15" spans="1:18" ht="20.149999999999999" customHeight="1" x14ac:dyDescent="0.35">
      <c r="A15" s="55"/>
      <c r="B15" s="56"/>
      <c r="C15" s="57"/>
      <c r="D15" s="58">
        <f t="shared" si="0"/>
        <v>2024</v>
      </c>
      <c r="E15" s="59"/>
      <c r="F15" s="60"/>
      <c r="G15" s="22"/>
      <c r="H15" s="81"/>
      <c r="I15" s="54"/>
    </row>
    <row r="16" spans="1:18" ht="20.149999999999999" customHeight="1" x14ac:dyDescent="0.35">
      <c r="A16" s="55"/>
      <c r="B16" s="56"/>
      <c r="C16" s="57"/>
      <c r="D16" s="58">
        <f t="shared" si="0"/>
        <v>2024</v>
      </c>
      <c r="E16" s="59"/>
      <c r="F16" s="60"/>
      <c r="G16" s="22"/>
      <c r="H16" s="81"/>
      <c r="I16" s="54"/>
    </row>
    <row r="17" spans="1:9" ht="20.149999999999999" customHeight="1" x14ac:dyDescent="0.35">
      <c r="A17" s="55"/>
      <c r="B17" s="56"/>
      <c r="C17" s="57"/>
      <c r="D17" s="58">
        <f t="shared" si="0"/>
        <v>2024</v>
      </c>
      <c r="E17" s="59"/>
      <c r="F17" s="60"/>
      <c r="G17" s="22"/>
      <c r="H17" s="81"/>
      <c r="I17" s="54"/>
    </row>
    <row r="18" spans="1:9" ht="20.149999999999999" customHeight="1" x14ac:dyDescent="0.35">
      <c r="A18" s="55"/>
      <c r="B18" s="56"/>
      <c r="C18" s="57"/>
      <c r="D18" s="58">
        <f t="shared" si="0"/>
        <v>2024</v>
      </c>
      <c r="E18" s="59"/>
      <c r="F18" s="60"/>
      <c r="G18" s="22"/>
      <c r="H18" s="81"/>
      <c r="I18" s="54"/>
    </row>
    <row r="19" spans="1:9" ht="20.149999999999999" customHeight="1" x14ac:dyDescent="0.35">
      <c r="A19" s="55"/>
      <c r="B19" s="56"/>
      <c r="C19" s="57"/>
      <c r="D19" s="58">
        <f t="shared" si="0"/>
        <v>2024</v>
      </c>
      <c r="E19" s="59"/>
      <c r="F19" s="60"/>
      <c r="G19" s="22"/>
      <c r="H19" s="81"/>
      <c r="I19" s="54"/>
    </row>
    <row r="20" spans="1:9" ht="20.149999999999999" customHeight="1" x14ac:dyDescent="0.35">
      <c r="A20" s="55"/>
      <c r="B20" s="56"/>
      <c r="C20" s="57"/>
      <c r="D20" s="58">
        <f t="shared" si="0"/>
        <v>2024</v>
      </c>
      <c r="E20" s="59"/>
      <c r="F20" s="60"/>
      <c r="G20" s="22"/>
      <c r="H20" s="81"/>
      <c r="I20" s="54"/>
    </row>
    <row r="21" spans="1:9" ht="20.149999999999999" customHeight="1" x14ac:dyDescent="0.35">
      <c r="A21" s="55"/>
      <c r="B21" s="56"/>
      <c r="C21" s="57"/>
      <c r="D21" s="58">
        <f t="shared" si="0"/>
        <v>2024</v>
      </c>
      <c r="E21" s="59"/>
      <c r="F21" s="60"/>
      <c r="G21" s="22"/>
      <c r="H21" s="81"/>
      <c r="I21" s="54"/>
    </row>
    <row r="22" spans="1:9" ht="20.149999999999999" customHeight="1" thickBot="1" x14ac:dyDescent="0.4">
      <c r="A22" s="62"/>
      <c r="B22" s="5"/>
      <c r="C22" s="63"/>
      <c r="D22" s="1">
        <f t="shared" ref="D22" si="1">Anno_rendicontato</f>
        <v>2024</v>
      </c>
      <c r="E22" s="64"/>
      <c r="F22" s="64"/>
      <c r="G22" s="29"/>
      <c r="H22" s="82"/>
      <c r="I22" s="54"/>
    </row>
    <row r="23" spans="1:9" ht="20.149999999999999" customHeight="1" thickBot="1" x14ac:dyDescent="0.4">
      <c r="C23" s="67"/>
      <c r="D23" s="67"/>
      <c r="E23" s="67"/>
      <c r="F23" s="67"/>
      <c r="G23" s="67"/>
      <c r="H23" s="68">
        <f>SUM(H5:H22)</f>
        <v>0</v>
      </c>
      <c r="I23" s="54"/>
    </row>
    <row r="24" spans="1:9" ht="20.149999999999999" customHeight="1" x14ac:dyDescent="0.35">
      <c r="B24" s="585" t="s">
        <v>72</v>
      </c>
      <c r="C24" s="585"/>
      <c r="D24" s="585"/>
      <c r="E24" s="585"/>
      <c r="F24" s="585"/>
      <c r="G24" s="585"/>
      <c r="I24" s="54"/>
    </row>
    <row r="25" spans="1:9" ht="20.149999999999999" customHeight="1" x14ac:dyDescent="0.35">
      <c r="B25" s="586"/>
      <c r="C25" s="586"/>
      <c r="D25" s="586"/>
      <c r="E25" s="586"/>
      <c r="F25" s="586"/>
      <c r="G25" s="586"/>
      <c r="I25" s="54"/>
    </row>
    <row r="26" spans="1:9" ht="20.149999999999999" customHeight="1" x14ac:dyDescent="0.35">
      <c r="B26" s="585"/>
      <c r="C26" s="585"/>
      <c r="D26" s="585"/>
      <c r="E26" s="585"/>
      <c r="F26" s="585"/>
      <c r="G26" s="585"/>
    </row>
    <row r="27" spans="1:9" ht="20.149999999999999" customHeight="1" x14ac:dyDescent="0.35"/>
  </sheetData>
  <mergeCells count="4">
    <mergeCell ref="B24:G24"/>
    <mergeCell ref="B25:G25"/>
    <mergeCell ref="B26:G26"/>
    <mergeCell ref="A3:F3"/>
  </mergeCells>
  <pageMargins left="0.7" right="0.7" top="0.75" bottom="0.75" header="0.3" footer="0.3"/>
  <pageSetup paperSize="9" scale="99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CF622"/>
  <sheetViews>
    <sheetView showGridLines="0" topLeftCell="A92" zoomScale="80" zoomScaleNormal="80" workbookViewId="0">
      <selection activeCell="E83" sqref="E83:K91"/>
    </sheetView>
  </sheetViews>
  <sheetFormatPr defaultRowHeight="14.5" x14ac:dyDescent="0.35"/>
  <cols>
    <col min="1" max="1" width="10.26953125" customWidth="1"/>
    <col min="2" max="2" width="11.453125" customWidth="1"/>
    <col min="3" max="3" width="10.54296875" customWidth="1"/>
    <col min="4" max="4" width="11.453125" customWidth="1"/>
    <col min="5" max="5" width="24.453125" customWidth="1"/>
    <col min="6" max="6" width="45.453125" customWidth="1"/>
    <col min="7" max="7" width="30.54296875" customWidth="1"/>
    <col min="8" max="8" width="14.54296875" style="326" customWidth="1"/>
    <col min="9" max="9" width="23.7265625" customWidth="1"/>
    <col min="10" max="12" width="14" style="327" customWidth="1"/>
    <col min="13" max="13" width="9.1796875" style="306" customWidth="1"/>
    <col min="14" max="14" width="29.453125" style="306" bestFit="1" customWidth="1"/>
    <col min="15" max="15" width="29.1796875" style="306" bestFit="1" customWidth="1"/>
    <col min="16" max="28" width="8.7265625" style="306"/>
    <col min="29" max="84" width="8.7265625" style="308"/>
  </cols>
  <sheetData>
    <row r="1" spans="1:84" s="241" customFormat="1" ht="34.4" customHeight="1" x14ac:dyDescent="0.35">
      <c r="H1" s="292"/>
      <c r="J1" s="264"/>
      <c r="K1" s="264"/>
      <c r="L1" s="264"/>
    </row>
    <row r="2" spans="1:84" s="241" customFormat="1" ht="34.4" customHeight="1" thickBot="1" x14ac:dyDescent="0.4">
      <c r="H2" s="292"/>
      <c r="J2" s="264"/>
      <c r="K2" s="264"/>
      <c r="L2" s="264"/>
    </row>
    <row r="3" spans="1:84" s="265" customFormat="1" ht="34" customHeight="1" thickBot="1" x14ac:dyDescent="0.4">
      <c r="A3" s="588" t="str">
        <f xml:space="preserve"> "IMPRESA CAPOFILA " &amp; 'Quadro riassuntivo'!D12</f>
        <v xml:space="preserve">IMPRESA CAPOFILA </v>
      </c>
      <c r="B3" s="589"/>
      <c r="C3" s="589"/>
      <c r="D3" s="589"/>
      <c r="E3" s="589"/>
      <c r="F3" s="589"/>
      <c r="G3" s="589"/>
      <c r="H3" s="589"/>
      <c r="I3" s="589"/>
      <c r="J3" s="589"/>
      <c r="K3" s="589"/>
      <c r="L3" s="590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</row>
    <row r="4" spans="1:84" s="12" customFormat="1" ht="20.149999999999999" customHeight="1" thickBot="1" x14ac:dyDescent="0.4">
      <c r="A4" s="539" t="str">
        <f>"SCHEDA COSTI STRUMENTAZIONI E ATTREZZATURE  "&amp;Anno_rendicontato</f>
        <v>SCHEDA COSTI STRUMENTAZIONI E ATTREZZATURE  2024</v>
      </c>
      <c r="B4" s="540"/>
      <c r="C4" s="540"/>
      <c r="D4" s="540"/>
      <c r="E4" s="540"/>
      <c r="F4" s="540"/>
      <c r="G4" s="540"/>
      <c r="H4" s="540"/>
      <c r="I4" s="540"/>
      <c r="J4" s="541"/>
      <c r="K4" s="293" t="s">
        <v>9</v>
      </c>
      <c r="L4" s="294">
        <f>SUM(J7:J15)</f>
        <v>0</v>
      </c>
      <c r="M4" s="105"/>
      <c r="N4" s="295"/>
      <c r="O4" s="295"/>
      <c r="P4" s="296"/>
      <c r="Q4" s="296"/>
      <c r="R4" s="296"/>
      <c r="S4" s="296"/>
      <c r="T4" s="295"/>
      <c r="U4" s="295"/>
      <c r="V4" s="295"/>
      <c r="W4" s="295"/>
      <c r="X4" s="295"/>
      <c r="Y4" s="295"/>
      <c r="Z4" s="295"/>
      <c r="AA4" s="295"/>
      <c r="AB4" s="295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  <c r="BD4" s="297"/>
      <c r="BE4" s="297"/>
      <c r="BF4" s="297"/>
      <c r="BG4" s="297"/>
      <c r="BH4" s="297"/>
      <c r="BI4" s="297"/>
      <c r="BJ4" s="297"/>
      <c r="BK4" s="297"/>
      <c r="BL4" s="297"/>
      <c r="BM4" s="297"/>
      <c r="BN4" s="297"/>
      <c r="BO4" s="297"/>
      <c r="BP4" s="297"/>
      <c r="BQ4" s="297"/>
      <c r="BR4" s="297"/>
      <c r="BS4" s="297"/>
      <c r="BT4" s="297"/>
      <c r="BU4" s="297"/>
      <c r="BV4" s="297"/>
      <c r="BW4" s="297"/>
      <c r="BX4" s="297"/>
      <c r="BY4" s="297"/>
      <c r="BZ4" s="297"/>
      <c r="CA4" s="297"/>
      <c r="CB4" s="297"/>
      <c r="CC4" s="297"/>
      <c r="CD4" s="297"/>
      <c r="CE4" s="297"/>
      <c r="CF4" s="297"/>
    </row>
    <row r="5" spans="1:84" s="12" customFormat="1" ht="20.149999999999999" customHeight="1" thickBot="1" x14ac:dyDescent="0.4">
      <c r="A5" s="594" t="s">
        <v>118</v>
      </c>
      <c r="B5" s="595"/>
      <c r="C5" s="595"/>
      <c r="D5" s="595"/>
      <c r="E5" s="595"/>
      <c r="F5" s="595"/>
      <c r="G5" s="595"/>
      <c r="H5" s="595"/>
      <c r="I5" s="595"/>
      <c r="J5" s="595"/>
      <c r="K5" s="595"/>
      <c r="L5" s="596"/>
      <c r="M5" s="296"/>
      <c r="N5" s="295"/>
      <c r="O5" s="295"/>
      <c r="P5" s="296"/>
      <c r="Q5" s="296"/>
      <c r="R5" s="296"/>
      <c r="S5" s="296"/>
      <c r="T5" s="295"/>
      <c r="U5" s="295"/>
      <c r="V5" s="295"/>
      <c r="W5" s="295"/>
      <c r="X5" s="295"/>
      <c r="Y5" s="295"/>
      <c r="Z5" s="295"/>
      <c r="AA5" s="295"/>
      <c r="AB5" s="295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  <c r="BD5" s="297"/>
      <c r="BE5" s="297"/>
      <c r="BF5" s="297"/>
      <c r="BG5" s="297"/>
      <c r="BH5" s="297"/>
      <c r="BI5" s="297"/>
      <c r="BJ5" s="297"/>
      <c r="BK5" s="297"/>
      <c r="BL5" s="297"/>
      <c r="BM5" s="297"/>
      <c r="BN5" s="297"/>
      <c r="BO5" s="297"/>
      <c r="BP5" s="297"/>
      <c r="BQ5" s="297"/>
      <c r="BR5" s="297"/>
      <c r="BS5" s="297"/>
      <c r="BT5" s="297"/>
      <c r="BU5" s="297"/>
      <c r="BV5" s="297"/>
      <c r="BW5" s="297"/>
      <c r="BX5" s="297"/>
      <c r="BY5" s="297"/>
      <c r="BZ5" s="297"/>
      <c r="CA5" s="297"/>
      <c r="CB5" s="297"/>
      <c r="CC5" s="297"/>
      <c r="CD5" s="297"/>
      <c r="CE5" s="297"/>
      <c r="CF5" s="297"/>
    </row>
    <row r="6" spans="1:84" s="13" customFormat="1" ht="39" customHeight="1" thickBot="1" x14ac:dyDescent="0.4">
      <c r="A6" s="43" t="s">
        <v>179</v>
      </c>
      <c r="B6" s="44" t="s">
        <v>56</v>
      </c>
      <c r="C6" s="44" t="s">
        <v>57</v>
      </c>
      <c r="D6" s="44" t="s">
        <v>58</v>
      </c>
      <c r="E6" s="44" t="s">
        <v>59</v>
      </c>
      <c r="F6" s="44" t="s">
        <v>60</v>
      </c>
      <c r="G6" s="17" t="s">
        <v>61</v>
      </c>
      <c r="H6" s="298" t="s">
        <v>180</v>
      </c>
      <c r="I6" s="17" t="s">
        <v>181</v>
      </c>
      <c r="J6" s="299" t="s">
        <v>62</v>
      </c>
      <c r="K6" s="300" t="s">
        <v>63</v>
      </c>
      <c r="L6" s="277" t="s">
        <v>34</v>
      </c>
      <c r="M6" s="301"/>
      <c r="N6" s="182"/>
      <c r="O6" s="182"/>
      <c r="P6" s="302"/>
      <c r="Q6" s="302"/>
      <c r="R6" s="302"/>
      <c r="S6" s="303"/>
      <c r="T6" s="182"/>
      <c r="U6" s="182"/>
      <c r="V6" s="182"/>
      <c r="W6" s="182"/>
      <c r="X6" s="182"/>
      <c r="Y6" s="182"/>
      <c r="Z6" s="182"/>
      <c r="AA6" s="182"/>
      <c r="AB6" s="182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4"/>
      <c r="BD6" s="304"/>
      <c r="BE6" s="304"/>
      <c r="BF6" s="304"/>
      <c r="BG6" s="304"/>
      <c r="BH6" s="304"/>
      <c r="BI6" s="304"/>
      <c r="BJ6" s="304"/>
      <c r="BK6" s="304"/>
      <c r="BL6" s="304"/>
      <c r="BM6" s="304"/>
      <c r="BN6" s="304"/>
      <c r="BO6" s="304"/>
      <c r="BP6" s="304"/>
      <c r="BQ6" s="304"/>
      <c r="BR6" s="304"/>
      <c r="BS6" s="304"/>
      <c r="BT6" s="304"/>
      <c r="BU6" s="304"/>
      <c r="BV6" s="304"/>
      <c r="BW6" s="304"/>
      <c r="BX6" s="304"/>
      <c r="BY6" s="304"/>
      <c r="BZ6" s="304"/>
      <c r="CA6" s="304"/>
      <c r="CB6" s="304"/>
      <c r="CC6" s="304"/>
      <c r="CD6" s="304"/>
      <c r="CE6" s="304"/>
      <c r="CF6" s="304"/>
    </row>
    <row r="7" spans="1:84" ht="15.65" customHeight="1" x14ac:dyDescent="0.35">
      <c r="A7" s="133"/>
      <c r="B7" s="134"/>
      <c r="C7" s="135"/>
      <c r="D7" s="49">
        <f t="shared" ref="D7:D13" si="0">Anno_rendicontato</f>
        <v>2024</v>
      </c>
      <c r="E7" s="162"/>
      <c r="F7" s="163"/>
      <c r="G7" s="164"/>
      <c r="H7" s="165"/>
      <c r="I7" s="164"/>
      <c r="J7" s="352"/>
      <c r="K7" s="352"/>
      <c r="L7" s="305">
        <f>J7+K7</f>
        <v>0</v>
      </c>
      <c r="M7" s="54"/>
      <c r="P7" s="302"/>
      <c r="Q7" s="302"/>
      <c r="R7" s="302"/>
      <c r="S7" s="307"/>
      <c r="Y7" s="302"/>
    </row>
    <row r="8" spans="1:84" ht="15.65" customHeight="1" x14ac:dyDescent="0.35">
      <c r="A8" s="136"/>
      <c r="B8" s="137"/>
      <c r="C8" s="138"/>
      <c r="D8" s="58">
        <f t="shared" si="0"/>
        <v>2024</v>
      </c>
      <c r="E8" s="153"/>
      <c r="F8" s="154"/>
      <c r="G8" s="155"/>
      <c r="H8" s="156"/>
      <c r="I8" s="155"/>
      <c r="J8" s="353"/>
      <c r="K8" s="353"/>
      <c r="L8" s="305">
        <f t="shared" ref="L8:L15" si="1">J8+K8</f>
        <v>0</v>
      </c>
      <c r="M8" s="54"/>
      <c r="P8" s="302"/>
      <c r="Q8" s="302"/>
      <c r="R8" s="302"/>
      <c r="S8" s="307"/>
      <c r="Y8" s="302"/>
    </row>
    <row r="9" spans="1:84" ht="15.65" customHeight="1" x14ac:dyDescent="0.35">
      <c r="A9" s="136"/>
      <c r="B9" s="137"/>
      <c r="C9" s="138"/>
      <c r="D9" s="58">
        <f t="shared" si="0"/>
        <v>2024</v>
      </c>
      <c r="E9" s="153"/>
      <c r="F9" s="154"/>
      <c r="G9" s="155"/>
      <c r="H9" s="156"/>
      <c r="I9" s="155"/>
      <c r="J9" s="353"/>
      <c r="K9" s="353"/>
      <c r="L9" s="305">
        <f t="shared" si="1"/>
        <v>0</v>
      </c>
      <c r="M9" s="54"/>
      <c r="P9" s="302"/>
      <c r="Q9" s="302"/>
      <c r="R9" s="302"/>
      <c r="S9" s="307"/>
    </row>
    <row r="10" spans="1:84" ht="15.65" customHeight="1" x14ac:dyDescent="0.35">
      <c r="A10" s="136"/>
      <c r="B10" s="139"/>
      <c r="C10" s="138"/>
      <c r="D10" s="58">
        <f t="shared" si="0"/>
        <v>2024</v>
      </c>
      <c r="E10" s="153"/>
      <c r="F10" s="154"/>
      <c r="G10" s="155"/>
      <c r="H10" s="156"/>
      <c r="I10" s="155"/>
      <c r="J10" s="353"/>
      <c r="K10" s="353"/>
      <c r="L10" s="305">
        <f t="shared" si="1"/>
        <v>0</v>
      </c>
      <c r="M10" s="54"/>
    </row>
    <row r="11" spans="1:84" ht="15.65" customHeight="1" x14ac:dyDescent="0.35">
      <c r="A11" s="136"/>
      <c r="B11" s="137"/>
      <c r="C11" s="138"/>
      <c r="D11" s="58">
        <f t="shared" si="0"/>
        <v>2024</v>
      </c>
      <c r="E11" s="153"/>
      <c r="F11" s="154"/>
      <c r="G11" s="155"/>
      <c r="H11" s="156"/>
      <c r="I11" s="155"/>
      <c r="J11" s="353"/>
      <c r="K11" s="353"/>
      <c r="L11" s="305">
        <f t="shared" si="1"/>
        <v>0</v>
      </c>
      <c r="M11" s="54"/>
    </row>
    <row r="12" spans="1:84" ht="15.65" customHeight="1" x14ac:dyDescent="0.35">
      <c r="A12" s="136"/>
      <c r="B12" s="137"/>
      <c r="C12" s="138"/>
      <c r="D12" s="58">
        <f t="shared" si="0"/>
        <v>2024</v>
      </c>
      <c r="E12" s="153"/>
      <c r="F12" s="154"/>
      <c r="G12" s="155"/>
      <c r="H12" s="156"/>
      <c r="I12" s="155"/>
      <c r="J12" s="353"/>
      <c r="K12" s="353"/>
      <c r="L12" s="305">
        <f t="shared" si="1"/>
        <v>0</v>
      </c>
      <c r="M12" s="54"/>
    </row>
    <row r="13" spans="1:84" ht="15.65" customHeight="1" x14ac:dyDescent="0.35">
      <c r="A13" s="136"/>
      <c r="B13" s="137"/>
      <c r="C13" s="138"/>
      <c r="D13" s="58">
        <f t="shared" si="0"/>
        <v>2024</v>
      </c>
      <c r="E13" s="153"/>
      <c r="F13" s="154"/>
      <c r="G13" s="155"/>
      <c r="H13" s="156"/>
      <c r="I13" s="155"/>
      <c r="J13" s="353"/>
      <c r="K13" s="353"/>
      <c r="L13" s="305">
        <f t="shared" si="1"/>
        <v>0</v>
      </c>
      <c r="M13" s="54"/>
    </row>
    <row r="14" spans="1:84" ht="15.65" customHeight="1" x14ac:dyDescent="0.35">
      <c r="A14" s="136"/>
      <c r="B14" s="137"/>
      <c r="C14" s="138"/>
      <c r="D14" s="58">
        <f>Anno_rendicontato</f>
        <v>2024</v>
      </c>
      <c r="E14" s="153"/>
      <c r="F14" s="154"/>
      <c r="G14" s="155"/>
      <c r="H14" s="156"/>
      <c r="I14" s="155"/>
      <c r="J14" s="353"/>
      <c r="K14" s="353"/>
      <c r="L14" s="305">
        <f t="shared" si="1"/>
        <v>0</v>
      </c>
      <c r="M14" s="54"/>
    </row>
    <row r="15" spans="1:84" ht="15.65" customHeight="1" thickBot="1" x14ac:dyDescent="0.4">
      <c r="A15" s="140"/>
      <c r="B15" s="141"/>
      <c r="C15" s="142"/>
      <c r="D15" s="309">
        <f>Anno_rendicontato</f>
        <v>2024</v>
      </c>
      <c r="E15" s="158"/>
      <c r="F15" s="158"/>
      <c r="G15" s="159"/>
      <c r="H15" s="160"/>
      <c r="I15" s="159"/>
      <c r="J15" s="354"/>
      <c r="K15" s="355"/>
      <c r="L15" s="305">
        <f t="shared" si="1"/>
        <v>0</v>
      </c>
      <c r="M15" s="54"/>
    </row>
    <row r="16" spans="1:84" s="306" customFormat="1" ht="20.149999999999999" customHeight="1" thickBot="1" x14ac:dyDescent="0.4">
      <c r="C16" s="310"/>
      <c r="D16" s="310"/>
      <c r="E16" s="310"/>
      <c r="F16" s="310"/>
      <c r="G16" s="310"/>
      <c r="H16" s="311"/>
      <c r="I16" s="310"/>
      <c r="J16" s="312">
        <f>SUM(J7:J15)</f>
        <v>0</v>
      </c>
      <c r="K16" s="312">
        <f>SUM(K7:K15)</f>
        <v>0</v>
      </c>
      <c r="L16" s="313">
        <f>SUM(L7:L15)</f>
        <v>0</v>
      </c>
      <c r="M16" s="54"/>
    </row>
    <row r="17" spans="1:84" s="306" customFormat="1" ht="13" customHeight="1" thickBot="1" x14ac:dyDescent="0.4">
      <c r="C17" s="310"/>
      <c r="D17" s="310"/>
      <c r="E17" s="310"/>
      <c r="F17" s="310"/>
      <c r="G17" s="310"/>
      <c r="H17" s="311"/>
      <c r="I17" s="310"/>
      <c r="J17" s="314"/>
      <c r="K17" s="314"/>
      <c r="L17" s="314"/>
      <c r="M17" s="54"/>
    </row>
    <row r="18" spans="1:84" s="12" customFormat="1" ht="20.149999999999999" customHeight="1" thickBot="1" x14ac:dyDescent="0.3">
      <c r="A18" s="539" t="str">
        <f>"SCHEDA COSTI STRUMENTAZIONI E ATTREZZATURE  "&amp;Anno_rendicontato</f>
        <v>SCHEDA COSTI STRUMENTAZIONI E ATTREZZATURE  2024</v>
      </c>
      <c r="B18" s="540"/>
      <c r="C18" s="540"/>
      <c r="D18" s="540"/>
      <c r="E18" s="540"/>
      <c r="F18" s="540"/>
      <c r="G18" s="540"/>
      <c r="H18" s="540"/>
      <c r="I18" s="540"/>
      <c r="J18" s="541"/>
      <c r="K18" s="293" t="s">
        <v>9</v>
      </c>
      <c r="L18" s="294">
        <f>SUM(J21:J29)</f>
        <v>0</v>
      </c>
      <c r="M18" s="54"/>
      <c r="N18" s="295"/>
      <c r="O18" s="295"/>
      <c r="P18" s="296"/>
      <c r="Q18" s="296"/>
      <c r="R18" s="296"/>
      <c r="S18" s="296"/>
      <c r="T18" s="295"/>
      <c r="U18" s="295"/>
      <c r="V18" s="295"/>
      <c r="W18" s="295"/>
      <c r="X18" s="295"/>
      <c r="Y18" s="295"/>
      <c r="Z18" s="295"/>
      <c r="AA18" s="295"/>
      <c r="AB18" s="295"/>
      <c r="AC18" s="297"/>
      <c r="AD18" s="297"/>
      <c r="AE18" s="297"/>
      <c r="AF18" s="297"/>
      <c r="AG18" s="297"/>
      <c r="AH18" s="297"/>
      <c r="AI18" s="297"/>
      <c r="AJ18" s="297"/>
      <c r="AK18" s="297"/>
      <c r="AL18" s="297"/>
      <c r="AM18" s="297"/>
      <c r="AN18" s="297"/>
      <c r="AO18" s="297"/>
      <c r="AP18" s="297"/>
      <c r="AQ18" s="297"/>
      <c r="AR18" s="297"/>
      <c r="AS18" s="297"/>
      <c r="AT18" s="297"/>
      <c r="AU18" s="297"/>
      <c r="AV18" s="297"/>
      <c r="AW18" s="297"/>
      <c r="AX18" s="297"/>
      <c r="AY18" s="297"/>
      <c r="AZ18" s="297"/>
      <c r="BA18" s="297"/>
      <c r="BB18" s="297"/>
      <c r="BC18" s="297"/>
      <c r="BD18" s="297"/>
      <c r="BE18" s="297"/>
      <c r="BF18" s="297"/>
      <c r="BG18" s="297"/>
      <c r="BH18" s="297"/>
      <c r="BI18" s="297"/>
      <c r="BJ18" s="297"/>
      <c r="BK18" s="297"/>
      <c r="BL18" s="297"/>
      <c r="BM18" s="297"/>
      <c r="BN18" s="297"/>
      <c r="BO18" s="297"/>
      <c r="BP18" s="297"/>
      <c r="BQ18" s="297"/>
      <c r="BR18" s="297"/>
      <c r="BS18" s="297"/>
      <c r="BT18" s="297"/>
      <c r="BU18" s="297"/>
      <c r="BV18" s="297"/>
      <c r="BW18" s="297"/>
      <c r="BX18" s="297"/>
      <c r="BY18" s="297"/>
      <c r="BZ18" s="297"/>
      <c r="CA18" s="297"/>
      <c r="CB18" s="297"/>
      <c r="CC18" s="297"/>
      <c r="CD18" s="297"/>
      <c r="CE18" s="297"/>
      <c r="CF18" s="297"/>
    </row>
    <row r="19" spans="1:84" s="12" customFormat="1" ht="20.149999999999999" customHeight="1" thickBot="1" x14ac:dyDescent="0.3">
      <c r="A19" s="594" t="s">
        <v>119</v>
      </c>
      <c r="B19" s="595"/>
      <c r="C19" s="595"/>
      <c r="D19" s="595"/>
      <c r="E19" s="595"/>
      <c r="F19" s="595"/>
      <c r="G19" s="595"/>
      <c r="H19" s="595"/>
      <c r="I19" s="595"/>
      <c r="J19" s="595"/>
      <c r="K19" s="595"/>
      <c r="L19" s="596"/>
      <c r="M19" s="54"/>
      <c r="N19" s="295"/>
      <c r="O19" s="295"/>
      <c r="P19" s="296"/>
      <c r="Q19" s="296"/>
      <c r="R19" s="296"/>
      <c r="S19" s="296"/>
      <c r="T19" s="295"/>
      <c r="U19" s="295"/>
      <c r="V19" s="295"/>
      <c r="W19" s="295"/>
      <c r="X19" s="295"/>
      <c r="Y19" s="295"/>
      <c r="Z19" s="295"/>
      <c r="AA19" s="295"/>
      <c r="AB19" s="295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  <c r="AW19" s="297"/>
      <c r="AX19" s="297"/>
      <c r="AY19" s="297"/>
      <c r="AZ19" s="297"/>
      <c r="BA19" s="297"/>
      <c r="BB19" s="297"/>
      <c r="BC19" s="297"/>
      <c r="BD19" s="297"/>
      <c r="BE19" s="297"/>
      <c r="BF19" s="297"/>
      <c r="BG19" s="297"/>
      <c r="BH19" s="297"/>
      <c r="BI19" s="297"/>
      <c r="BJ19" s="297"/>
      <c r="BK19" s="297"/>
      <c r="BL19" s="297"/>
      <c r="BM19" s="297"/>
      <c r="BN19" s="297"/>
      <c r="BO19" s="297"/>
      <c r="BP19" s="297"/>
      <c r="BQ19" s="297"/>
      <c r="BR19" s="297"/>
      <c r="BS19" s="297"/>
      <c r="BT19" s="297"/>
      <c r="BU19" s="297"/>
      <c r="BV19" s="297"/>
      <c r="BW19" s="297"/>
      <c r="BX19" s="297"/>
      <c r="BY19" s="297"/>
      <c r="BZ19" s="297"/>
      <c r="CA19" s="297"/>
      <c r="CB19" s="297"/>
      <c r="CC19" s="297"/>
      <c r="CD19" s="297"/>
      <c r="CE19" s="297"/>
      <c r="CF19" s="297"/>
    </row>
    <row r="20" spans="1:84" s="13" customFormat="1" ht="39.65" customHeight="1" thickBot="1" x14ac:dyDescent="0.4">
      <c r="A20" s="43" t="s">
        <v>179</v>
      </c>
      <c r="B20" s="44" t="s">
        <v>56</v>
      </c>
      <c r="C20" s="44" t="s">
        <v>57</v>
      </c>
      <c r="D20" s="44" t="s">
        <v>58</v>
      </c>
      <c r="E20" s="44" t="s">
        <v>59</v>
      </c>
      <c r="F20" s="44" t="s">
        <v>60</v>
      </c>
      <c r="G20" s="17" t="s">
        <v>61</v>
      </c>
      <c r="H20" s="298" t="s">
        <v>180</v>
      </c>
      <c r="I20" s="17" t="s">
        <v>181</v>
      </c>
      <c r="J20" s="299" t="s">
        <v>62</v>
      </c>
      <c r="K20" s="300" t="s">
        <v>63</v>
      </c>
      <c r="L20" s="277" t="s">
        <v>34</v>
      </c>
      <c r="M20" s="54"/>
      <c r="N20" s="182"/>
      <c r="O20" s="182"/>
      <c r="P20" s="302"/>
      <c r="Q20" s="302"/>
      <c r="R20" s="302"/>
      <c r="S20" s="303"/>
      <c r="T20" s="182"/>
      <c r="U20" s="182"/>
      <c r="V20" s="182"/>
      <c r="W20" s="182"/>
      <c r="X20" s="182"/>
      <c r="Y20" s="182"/>
      <c r="Z20" s="182"/>
      <c r="AA20" s="182"/>
      <c r="AB20" s="182"/>
      <c r="AC20" s="304"/>
      <c r="AD20" s="304"/>
      <c r="AE20" s="304"/>
      <c r="AF20" s="304"/>
      <c r="AG20" s="304"/>
      <c r="AH20" s="304"/>
      <c r="AI20" s="304"/>
      <c r="AJ20" s="304"/>
      <c r="AK20" s="304"/>
      <c r="AL20" s="304"/>
      <c r="AM20" s="304"/>
      <c r="AN20" s="304"/>
      <c r="AO20" s="304"/>
      <c r="AP20" s="304"/>
      <c r="AQ20" s="304"/>
      <c r="AR20" s="304"/>
      <c r="AS20" s="304"/>
      <c r="AT20" s="304"/>
      <c r="AU20" s="304"/>
      <c r="AV20" s="304"/>
      <c r="AW20" s="304"/>
      <c r="AX20" s="304"/>
      <c r="AY20" s="304"/>
      <c r="AZ20" s="304"/>
      <c r="BA20" s="304"/>
      <c r="BB20" s="304"/>
      <c r="BC20" s="304"/>
      <c r="BD20" s="304"/>
      <c r="BE20" s="304"/>
      <c r="BF20" s="304"/>
      <c r="BG20" s="304"/>
      <c r="BH20" s="304"/>
      <c r="BI20" s="304"/>
      <c r="BJ20" s="304"/>
      <c r="BK20" s="304"/>
      <c r="BL20" s="304"/>
      <c r="BM20" s="304"/>
      <c r="BN20" s="304"/>
      <c r="BO20" s="304"/>
      <c r="BP20" s="304"/>
      <c r="BQ20" s="304"/>
      <c r="BR20" s="304"/>
      <c r="BS20" s="304"/>
      <c r="BT20" s="304"/>
      <c r="BU20" s="304"/>
      <c r="BV20" s="304"/>
      <c r="BW20" s="304"/>
      <c r="BX20" s="304"/>
      <c r="BY20" s="304"/>
      <c r="BZ20" s="304"/>
      <c r="CA20" s="304"/>
      <c r="CB20" s="304"/>
      <c r="CC20" s="304"/>
      <c r="CD20" s="304"/>
      <c r="CE20" s="304"/>
      <c r="CF20" s="304"/>
    </row>
    <row r="21" spans="1:84" ht="15.65" customHeight="1" x14ac:dyDescent="0.35">
      <c r="A21" s="133"/>
      <c r="B21" s="134"/>
      <c r="C21" s="135"/>
      <c r="D21" s="49">
        <f t="shared" ref="D21:D27" si="2">Anno_rendicontato</f>
        <v>2024</v>
      </c>
      <c r="E21" s="162"/>
      <c r="F21" s="163"/>
      <c r="G21" s="164"/>
      <c r="H21" s="165"/>
      <c r="I21" s="164"/>
      <c r="J21" s="352"/>
      <c r="K21" s="352"/>
      <c r="L21" s="305">
        <f>J21+K21</f>
        <v>0</v>
      </c>
      <c r="M21" s="54"/>
      <c r="P21" s="302"/>
      <c r="Q21" s="302"/>
      <c r="R21" s="302"/>
      <c r="S21" s="307"/>
      <c r="Y21" s="302"/>
    </row>
    <row r="22" spans="1:84" ht="15.65" customHeight="1" x14ac:dyDescent="0.35">
      <c r="A22" s="136"/>
      <c r="B22" s="137"/>
      <c r="C22" s="138"/>
      <c r="D22" s="58">
        <f t="shared" si="2"/>
        <v>2024</v>
      </c>
      <c r="E22" s="153"/>
      <c r="F22" s="154"/>
      <c r="G22" s="155"/>
      <c r="H22" s="156"/>
      <c r="I22" s="155"/>
      <c r="J22" s="353"/>
      <c r="K22" s="353"/>
      <c r="L22" s="305">
        <f t="shared" ref="L22:L29" si="3">J22+K22</f>
        <v>0</v>
      </c>
      <c r="M22" s="54"/>
      <c r="P22" s="302"/>
      <c r="Q22" s="302"/>
      <c r="R22" s="302"/>
      <c r="S22" s="307"/>
      <c r="Y22" s="302"/>
    </row>
    <row r="23" spans="1:84" ht="15.65" customHeight="1" x14ac:dyDescent="0.35">
      <c r="A23" s="136"/>
      <c r="B23" s="137"/>
      <c r="C23" s="138"/>
      <c r="D23" s="58">
        <f t="shared" si="2"/>
        <v>2024</v>
      </c>
      <c r="E23" s="153"/>
      <c r="F23" s="154"/>
      <c r="G23" s="155"/>
      <c r="H23" s="156"/>
      <c r="I23" s="155"/>
      <c r="J23" s="353"/>
      <c r="K23" s="353"/>
      <c r="L23" s="305">
        <f t="shared" si="3"/>
        <v>0</v>
      </c>
      <c r="M23" s="54"/>
      <c r="P23" s="302"/>
      <c r="Q23" s="302"/>
      <c r="R23" s="302"/>
      <c r="S23" s="307"/>
    </row>
    <row r="24" spans="1:84" ht="15.65" customHeight="1" x14ac:dyDescent="0.35">
      <c r="A24" s="136"/>
      <c r="B24" s="139"/>
      <c r="C24" s="138"/>
      <c r="D24" s="58">
        <f t="shared" si="2"/>
        <v>2024</v>
      </c>
      <c r="E24" s="153"/>
      <c r="F24" s="154"/>
      <c r="G24" s="155"/>
      <c r="H24" s="156"/>
      <c r="I24" s="155"/>
      <c r="J24" s="353"/>
      <c r="K24" s="353"/>
      <c r="L24" s="305">
        <f t="shared" si="3"/>
        <v>0</v>
      </c>
      <c r="M24" s="54"/>
    </row>
    <row r="25" spans="1:84" ht="15.65" customHeight="1" x14ac:dyDescent="0.35">
      <c r="A25" s="136"/>
      <c r="B25" s="137"/>
      <c r="C25" s="138"/>
      <c r="D25" s="58">
        <f t="shared" si="2"/>
        <v>2024</v>
      </c>
      <c r="E25" s="153"/>
      <c r="F25" s="154"/>
      <c r="G25" s="155"/>
      <c r="H25" s="156"/>
      <c r="I25" s="155"/>
      <c r="J25" s="353"/>
      <c r="K25" s="353"/>
      <c r="L25" s="305">
        <f t="shared" si="3"/>
        <v>0</v>
      </c>
      <c r="M25" s="54"/>
    </row>
    <row r="26" spans="1:84" ht="15.65" customHeight="1" x14ac:dyDescent="0.35">
      <c r="A26" s="136"/>
      <c r="B26" s="137"/>
      <c r="C26" s="138"/>
      <c r="D26" s="58">
        <f t="shared" si="2"/>
        <v>2024</v>
      </c>
      <c r="E26" s="153"/>
      <c r="F26" s="154"/>
      <c r="G26" s="155"/>
      <c r="H26" s="156"/>
      <c r="I26" s="155"/>
      <c r="J26" s="353"/>
      <c r="K26" s="353"/>
      <c r="L26" s="305">
        <f t="shared" si="3"/>
        <v>0</v>
      </c>
      <c r="M26" s="54"/>
    </row>
    <row r="27" spans="1:84" ht="15.65" customHeight="1" x14ac:dyDescent="0.35">
      <c r="A27" s="136"/>
      <c r="B27" s="137"/>
      <c r="C27" s="138"/>
      <c r="D27" s="58">
        <f t="shared" si="2"/>
        <v>2024</v>
      </c>
      <c r="E27" s="153"/>
      <c r="F27" s="154"/>
      <c r="G27" s="155"/>
      <c r="H27" s="156"/>
      <c r="I27" s="155"/>
      <c r="J27" s="353"/>
      <c r="K27" s="353"/>
      <c r="L27" s="305">
        <f t="shared" si="3"/>
        <v>0</v>
      </c>
      <c r="M27" s="54"/>
    </row>
    <row r="28" spans="1:84" ht="15.65" customHeight="1" x14ac:dyDescent="0.35">
      <c r="A28" s="136"/>
      <c r="B28" s="137"/>
      <c r="C28" s="138"/>
      <c r="D28" s="58">
        <f>Anno_rendicontato</f>
        <v>2024</v>
      </c>
      <c r="E28" s="153"/>
      <c r="F28" s="154"/>
      <c r="G28" s="155"/>
      <c r="H28" s="156"/>
      <c r="I28" s="155"/>
      <c r="J28" s="353"/>
      <c r="K28" s="353"/>
      <c r="L28" s="305">
        <f t="shared" si="3"/>
        <v>0</v>
      </c>
      <c r="M28" s="54"/>
    </row>
    <row r="29" spans="1:84" ht="15.65" customHeight="1" thickBot="1" x14ac:dyDescent="0.4">
      <c r="A29" s="140"/>
      <c r="B29" s="141"/>
      <c r="C29" s="142"/>
      <c r="D29" s="309">
        <f>Anno_rendicontato</f>
        <v>2024</v>
      </c>
      <c r="E29" s="158"/>
      <c r="F29" s="158"/>
      <c r="G29" s="159"/>
      <c r="H29" s="160"/>
      <c r="I29" s="159"/>
      <c r="J29" s="354"/>
      <c r="K29" s="355"/>
      <c r="L29" s="305">
        <f t="shared" si="3"/>
        <v>0</v>
      </c>
      <c r="M29" s="54"/>
    </row>
    <row r="30" spans="1:84" s="306" customFormat="1" ht="20.149999999999999" customHeight="1" thickBot="1" x14ac:dyDescent="0.4">
      <c r="C30" s="310"/>
      <c r="D30" s="310"/>
      <c r="E30" s="310"/>
      <c r="F30" s="310"/>
      <c r="G30" s="310"/>
      <c r="H30" s="311"/>
      <c r="I30" s="310"/>
      <c r="J30" s="312">
        <f>SUM(J21:J29)</f>
        <v>0</v>
      </c>
      <c r="K30" s="312">
        <f>SUM(K21:K29)</f>
        <v>0</v>
      </c>
      <c r="L30" s="313">
        <f>SUM(L21:L29)</f>
        <v>0</v>
      </c>
      <c r="M30" s="315"/>
    </row>
    <row r="31" spans="1:84" s="306" customFormat="1" ht="20.149999999999999" customHeight="1" x14ac:dyDescent="0.35">
      <c r="H31" s="316"/>
      <c r="J31" s="317"/>
      <c r="K31" s="318"/>
      <c r="L31" s="317"/>
    </row>
    <row r="32" spans="1:84" s="306" customFormat="1" ht="20.149999999999999" customHeight="1" x14ac:dyDescent="0.35">
      <c r="B32" s="597"/>
      <c r="C32" s="597"/>
      <c r="D32" s="597"/>
      <c r="E32" s="597"/>
      <c r="F32" s="597"/>
      <c r="G32" s="597"/>
      <c r="H32" s="597"/>
      <c r="I32" s="597"/>
      <c r="J32" s="597"/>
      <c r="K32" s="319"/>
      <c r="L32" s="317"/>
    </row>
    <row r="33" spans="1:84" s="306" customFormat="1" ht="20.149999999999999" customHeight="1" thickBot="1" x14ac:dyDescent="0.4">
      <c r="H33" s="316"/>
      <c r="J33" s="317"/>
      <c r="K33" s="317"/>
      <c r="L33" s="317"/>
    </row>
    <row r="34" spans="1:84" s="265" customFormat="1" ht="34" customHeight="1" thickBot="1" x14ac:dyDescent="0.4">
      <c r="A34" s="591" t="str">
        <f xml:space="preserve"> "IMPRESA PARTNER " &amp;'Quadro riassuntivo'!D17</f>
        <v xml:space="preserve">IMPRESA PARTNER </v>
      </c>
      <c r="B34" s="592"/>
      <c r="C34" s="592"/>
      <c r="D34" s="592"/>
      <c r="E34" s="592"/>
      <c r="F34" s="592"/>
      <c r="G34" s="592"/>
      <c r="H34" s="592"/>
      <c r="I34" s="592"/>
      <c r="J34" s="592"/>
      <c r="K34" s="592"/>
      <c r="L34" s="593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</row>
    <row r="35" spans="1:84" s="12" customFormat="1" ht="20.149999999999999" customHeight="1" thickBot="1" x14ac:dyDescent="0.4">
      <c r="A35" s="539" t="str">
        <f>"SCHEDA COSTI STRUMENTAZIONI E ATTREZZATURE  "&amp;Anno_rendicontato</f>
        <v>SCHEDA COSTI STRUMENTAZIONI E ATTREZZATURE  2024</v>
      </c>
      <c r="B35" s="540"/>
      <c r="C35" s="540"/>
      <c r="D35" s="540"/>
      <c r="E35" s="540"/>
      <c r="F35" s="540"/>
      <c r="G35" s="540"/>
      <c r="H35" s="540"/>
      <c r="I35" s="540"/>
      <c r="J35" s="541"/>
      <c r="K35" s="293" t="s">
        <v>9</v>
      </c>
      <c r="L35" s="294">
        <f>SUM(J38:J46)</f>
        <v>0</v>
      </c>
      <c r="M35" s="296"/>
      <c r="N35" s="295"/>
      <c r="O35" s="295"/>
      <c r="P35" s="296"/>
      <c r="Q35" s="296"/>
      <c r="R35" s="296"/>
      <c r="S35" s="296"/>
      <c r="T35" s="295"/>
      <c r="U35" s="295"/>
      <c r="V35" s="295"/>
      <c r="W35" s="295"/>
      <c r="X35" s="295"/>
      <c r="Y35" s="295"/>
      <c r="Z35" s="295"/>
      <c r="AA35" s="295"/>
      <c r="AB35" s="295"/>
      <c r="AC35" s="297"/>
      <c r="AD35" s="297"/>
      <c r="AE35" s="297"/>
      <c r="AF35" s="297"/>
      <c r="AG35" s="297"/>
      <c r="AH35" s="297"/>
      <c r="AI35" s="297"/>
      <c r="AJ35" s="297"/>
      <c r="AK35" s="297"/>
      <c r="AL35" s="297"/>
      <c r="AM35" s="297"/>
      <c r="AN35" s="297"/>
      <c r="AO35" s="297"/>
      <c r="AP35" s="297"/>
      <c r="AQ35" s="297"/>
      <c r="AR35" s="297"/>
      <c r="AS35" s="297"/>
      <c r="AT35" s="297"/>
      <c r="AU35" s="297"/>
      <c r="AV35" s="297"/>
      <c r="AW35" s="297"/>
      <c r="AX35" s="297"/>
      <c r="AY35" s="297"/>
      <c r="AZ35" s="297"/>
      <c r="BA35" s="297"/>
      <c r="BB35" s="297"/>
      <c r="BC35" s="297"/>
      <c r="BD35" s="297"/>
      <c r="BE35" s="297"/>
      <c r="BF35" s="297"/>
      <c r="BG35" s="297"/>
      <c r="BH35" s="297"/>
      <c r="BI35" s="297"/>
      <c r="BJ35" s="297"/>
      <c r="BK35" s="297"/>
      <c r="BL35" s="297"/>
      <c r="BM35" s="297"/>
      <c r="BN35" s="297"/>
      <c r="BO35" s="297"/>
      <c r="BP35" s="297"/>
      <c r="BQ35" s="297"/>
      <c r="BR35" s="297"/>
      <c r="BS35" s="297"/>
      <c r="BT35" s="297"/>
      <c r="BU35" s="297"/>
      <c r="BV35" s="297"/>
      <c r="BW35" s="297"/>
      <c r="BX35" s="297"/>
      <c r="BY35" s="297"/>
      <c r="BZ35" s="297"/>
      <c r="CA35" s="297"/>
      <c r="CB35" s="297"/>
      <c r="CC35" s="297"/>
      <c r="CD35" s="297"/>
      <c r="CE35" s="297"/>
      <c r="CF35" s="297"/>
    </row>
    <row r="36" spans="1:84" s="12" customFormat="1" ht="20.149999999999999" customHeight="1" thickBot="1" x14ac:dyDescent="0.4">
      <c r="A36" s="594" t="s">
        <v>118</v>
      </c>
      <c r="B36" s="595"/>
      <c r="C36" s="595"/>
      <c r="D36" s="595"/>
      <c r="E36" s="595"/>
      <c r="F36" s="595"/>
      <c r="G36" s="595"/>
      <c r="H36" s="595"/>
      <c r="I36" s="595"/>
      <c r="J36" s="595"/>
      <c r="K36" s="595"/>
      <c r="L36" s="596"/>
      <c r="M36" s="296"/>
      <c r="N36" s="295"/>
      <c r="O36" s="295"/>
      <c r="P36" s="296"/>
      <c r="Q36" s="296"/>
      <c r="R36" s="296"/>
      <c r="S36" s="296"/>
      <c r="T36" s="295"/>
      <c r="U36" s="295"/>
      <c r="V36" s="295"/>
      <c r="W36" s="295"/>
      <c r="X36" s="295"/>
      <c r="Y36" s="295"/>
      <c r="Z36" s="295"/>
      <c r="AA36" s="295"/>
      <c r="AB36" s="295"/>
      <c r="AC36" s="297"/>
      <c r="AD36" s="297"/>
      <c r="AE36" s="297"/>
      <c r="AF36" s="297"/>
      <c r="AG36" s="297"/>
      <c r="AH36" s="297"/>
      <c r="AI36" s="297"/>
      <c r="AJ36" s="297"/>
      <c r="AK36" s="297"/>
      <c r="AL36" s="297"/>
      <c r="AM36" s="297"/>
      <c r="AN36" s="297"/>
      <c r="AO36" s="297"/>
      <c r="AP36" s="297"/>
      <c r="AQ36" s="297"/>
      <c r="AR36" s="297"/>
      <c r="AS36" s="297"/>
      <c r="AT36" s="297"/>
      <c r="AU36" s="297"/>
      <c r="AV36" s="297"/>
      <c r="AW36" s="297"/>
      <c r="AX36" s="297"/>
      <c r="AY36" s="297"/>
      <c r="AZ36" s="297"/>
      <c r="BA36" s="297"/>
      <c r="BB36" s="297"/>
      <c r="BC36" s="297"/>
      <c r="BD36" s="297"/>
      <c r="BE36" s="297"/>
      <c r="BF36" s="297"/>
      <c r="BG36" s="297"/>
      <c r="BH36" s="297"/>
      <c r="BI36" s="297"/>
      <c r="BJ36" s="297"/>
      <c r="BK36" s="297"/>
      <c r="BL36" s="297"/>
      <c r="BM36" s="297"/>
      <c r="BN36" s="297"/>
      <c r="BO36" s="297"/>
      <c r="BP36" s="297"/>
      <c r="BQ36" s="297"/>
      <c r="BR36" s="297"/>
      <c r="BS36" s="297"/>
      <c r="BT36" s="297"/>
      <c r="BU36" s="297"/>
      <c r="BV36" s="297"/>
      <c r="BW36" s="297"/>
      <c r="BX36" s="297"/>
      <c r="BY36" s="297"/>
      <c r="BZ36" s="297"/>
      <c r="CA36" s="297"/>
      <c r="CB36" s="297"/>
      <c r="CC36" s="297"/>
      <c r="CD36" s="297"/>
      <c r="CE36" s="297"/>
      <c r="CF36" s="297"/>
    </row>
    <row r="37" spans="1:84" s="13" customFormat="1" ht="39" customHeight="1" thickBot="1" x14ac:dyDescent="0.4">
      <c r="A37" s="43" t="s">
        <v>179</v>
      </c>
      <c r="B37" s="44" t="s">
        <v>56</v>
      </c>
      <c r="C37" s="44" t="s">
        <v>57</v>
      </c>
      <c r="D37" s="44" t="s">
        <v>58</v>
      </c>
      <c r="E37" s="44" t="s">
        <v>59</v>
      </c>
      <c r="F37" s="44" t="s">
        <v>60</v>
      </c>
      <c r="G37" s="17" t="s">
        <v>61</v>
      </c>
      <c r="H37" s="298" t="s">
        <v>180</v>
      </c>
      <c r="I37" s="17" t="s">
        <v>181</v>
      </c>
      <c r="J37" s="299" t="s">
        <v>62</v>
      </c>
      <c r="K37" s="300" t="s">
        <v>63</v>
      </c>
      <c r="L37" s="277" t="s">
        <v>34</v>
      </c>
      <c r="M37" s="301"/>
      <c r="N37" s="182"/>
      <c r="O37" s="182"/>
      <c r="P37" s="302"/>
      <c r="Q37" s="302"/>
      <c r="R37" s="302"/>
      <c r="S37" s="303"/>
      <c r="T37" s="182"/>
      <c r="U37" s="182"/>
      <c r="V37" s="182"/>
      <c r="W37" s="182"/>
      <c r="X37" s="182"/>
      <c r="Y37" s="182"/>
      <c r="Z37" s="182"/>
      <c r="AA37" s="182"/>
      <c r="AB37" s="182"/>
      <c r="AC37" s="304"/>
      <c r="AD37" s="304"/>
      <c r="AE37" s="304"/>
      <c r="AF37" s="304"/>
      <c r="AG37" s="304"/>
      <c r="AH37" s="304"/>
      <c r="AI37" s="304"/>
      <c r="AJ37" s="304"/>
      <c r="AK37" s="304"/>
      <c r="AL37" s="304"/>
      <c r="AM37" s="304"/>
      <c r="AN37" s="304"/>
      <c r="AO37" s="304"/>
      <c r="AP37" s="304"/>
      <c r="AQ37" s="304"/>
      <c r="AR37" s="304"/>
      <c r="AS37" s="304"/>
      <c r="AT37" s="304"/>
      <c r="AU37" s="304"/>
      <c r="AV37" s="304"/>
      <c r="AW37" s="304"/>
      <c r="AX37" s="304"/>
      <c r="AY37" s="304"/>
      <c r="AZ37" s="304"/>
      <c r="BA37" s="304"/>
      <c r="BB37" s="304"/>
      <c r="BC37" s="304"/>
      <c r="BD37" s="304"/>
      <c r="BE37" s="304"/>
      <c r="BF37" s="304"/>
      <c r="BG37" s="304"/>
      <c r="BH37" s="304"/>
      <c r="BI37" s="304"/>
      <c r="BJ37" s="304"/>
      <c r="BK37" s="304"/>
      <c r="BL37" s="304"/>
      <c r="BM37" s="304"/>
      <c r="BN37" s="304"/>
      <c r="BO37" s="304"/>
      <c r="BP37" s="304"/>
      <c r="BQ37" s="304"/>
      <c r="BR37" s="304"/>
      <c r="BS37" s="304"/>
      <c r="BT37" s="304"/>
      <c r="BU37" s="304"/>
      <c r="BV37" s="304"/>
      <c r="BW37" s="304"/>
      <c r="BX37" s="304"/>
      <c r="BY37" s="304"/>
      <c r="BZ37" s="304"/>
      <c r="CA37" s="304"/>
      <c r="CB37" s="304"/>
      <c r="CC37" s="304"/>
      <c r="CD37" s="304"/>
      <c r="CE37" s="304"/>
      <c r="CF37" s="304"/>
    </row>
    <row r="38" spans="1:84" ht="15.65" customHeight="1" x14ac:dyDescent="0.35">
      <c r="A38" s="133"/>
      <c r="B38" s="134"/>
      <c r="C38" s="135"/>
      <c r="D38" s="49">
        <f t="shared" ref="D38:D44" si="4">Anno_rendicontato</f>
        <v>2024</v>
      </c>
      <c r="E38" s="162"/>
      <c r="F38" s="163"/>
      <c r="G38" s="164"/>
      <c r="H38" s="165"/>
      <c r="I38" s="164"/>
      <c r="J38" s="352"/>
      <c r="K38" s="352"/>
      <c r="L38" s="305">
        <f>J38+K38</f>
        <v>0</v>
      </c>
      <c r="M38" s="320"/>
      <c r="P38" s="302"/>
      <c r="Q38" s="302"/>
      <c r="R38" s="302"/>
      <c r="S38" s="307"/>
      <c r="Y38" s="302"/>
    </row>
    <row r="39" spans="1:84" ht="15.65" customHeight="1" x14ac:dyDescent="0.35">
      <c r="A39" s="136"/>
      <c r="B39" s="137"/>
      <c r="C39" s="138"/>
      <c r="D39" s="58">
        <f t="shared" si="4"/>
        <v>2024</v>
      </c>
      <c r="E39" s="153"/>
      <c r="F39" s="154"/>
      <c r="G39" s="155"/>
      <c r="H39" s="156"/>
      <c r="I39" s="155"/>
      <c r="J39" s="353"/>
      <c r="K39" s="353"/>
      <c r="L39" s="305">
        <f t="shared" ref="L39:L46" si="5">J39+K39</f>
        <v>0</v>
      </c>
      <c r="M39" s="320"/>
      <c r="P39" s="302"/>
      <c r="Q39" s="302"/>
      <c r="R39" s="302"/>
      <c r="S39" s="307"/>
      <c r="Y39" s="302"/>
    </row>
    <row r="40" spans="1:84" ht="15.65" customHeight="1" x14ac:dyDescent="0.35">
      <c r="A40" s="136"/>
      <c r="B40" s="137"/>
      <c r="C40" s="138"/>
      <c r="D40" s="58">
        <f t="shared" si="4"/>
        <v>2024</v>
      </c>
      <c r="E40" s="153"/>
      <c r="F40" s="154"/>
      <c r="G40" s="155"/>
      <c r="H40" s="156"/>
      <c r="I40" s="155"/>
      <c r="J40" s="353"/>
      <c r="K40" s="353"/>
      <c r="L40" s="305">
        <f t="shared" si="5"/>
        <v>0</v>
      </c>
      <c r="M40" s="320"/>
      <c r="P40" s="302"/>
      <c r="Q40" s="302"/>
      <c r="R40" s="302"/>
      <c r="S40" s="307"/>
    </row>
    <row r="41" spans="1:84" ht="15.65" customHeight="1" x14ac:dyDescent="0.35">
      <c r="A41" s="136"/>
      <c r="B41" s="139"/>
      <c r="C41" s="138"/>
      <c r="D41" s="58">
        <f t="shared" si="4"/>
        <v>2024</v>
      </c>
      <c r="E41" s="153"/>
      <c r="F41" s="154"/>
      <c r="G41" s="155"/>
      <c r="H41" s="156"/>
      <c r="I41" s="155"/>
      <c r="J41" s="353"/>
      <c r="K41" s="353"/>
      <c r="L41" s="305">
        <f t="shared" si="5"/>
        <v>0</v>
      </c>
      <c r="M41" s="320"/>
    </row>
    <row r="42" spans="1:84" ht="15.65" customHeight="1" x14ac:dyDescent="0.35">
      <c r="A42" s="136"/>
      <c r="B42" s="137"/>
      <c r="C42" s="138"/>
      <c r="D42" s="58">
        <f t="shared" si="4"/>
        <v>2024</v>
      </c>
      <c r="E42" s="153"/>
      <c r="F42" s="154"/>
      <c r="G42" s="155"/>
      <c r="H42" s="156"/>
      <c r="I42" s="155"/>
      <c r="J42" s="353"/>
      <c r="K42" s="353"/>
      <c r="L42" s="305">
        <f t="shared" si="5"/>
        <v>0</v>
      </c>
      <c r="M42" s="320"/>
    </row>
    <row r="43" spans="1:84" ht="15.65" customHeight="1" x14ac:dyDescent="0.35">
      <c r="A43" s="136"/>
      <c r="B43" s="137"/>
      <c r="C43" s="138"/>
      <c r="D43" s="58">
        <f t="shared" si="4"/>
        <v>2024</v>
      </c>
      <c r="E43" s="153"/>
      <c r="F43" s="154"/>
      <c r="G43" s="155"/>
      <c r="H43" s="156"/>
      <c r="I43" s="155"/>
      <c r="J43" s="353"/>
      <c r="K43" s="353"/>
      <c r="L43" s="305">
        <f t="shared" si="5"/>
        <v>0</v>
      </c>
      <c r="M43" s="320"/>
    </row>
    <row r="44" spans="1:84" ht="15.65" customHeight="1" x14ac:dyDescent="0.35">
      <c r="A44" s="136"/>
      <c r="B44" s="137"/>
      <c r="C44" s="138"/>
      <c r="D44" s="58">
        <f t="shared" si="4"/>
        <v>2024</v>
      </c>
      <c r="E44" s="153"/>
      <c r="F44" s="154"/>
      <c r="G44" s="155"/>
      <c r="H44" s="156"/>
      <c r="I44" s="155"/>
      <c r="J44" s="353"/>
      <c r="K44" s="353"/>
      <c r="L44" s="305">
        <f t="shared" si="5"/>
        <v>0</v>
      </c>
      <c r="M44" s="320"/>
    </row>
    <row r="45" spans="1:84" ht="15.65" customHeight="1" x14ac:dyDescent="0.35">
      <c r="A45" s="136"/>
      <c r="B45" s="137"/>
      <c r="C45" s="138"/>
      <c r="D45" s="58">
        <f>Anno_rendicontato</f>
        <v>2024</v>
      </c>
      <c r="E45" s="153"/>
      <c r="F45" s="154"/>
      <c r="G45" s="155"/>
      <c r="H45" s="156"/>
      <c r="I45" s="155"/>
      <c r="J45" s="353"/>
      <c r="K45" s="353"/>
      <c r="L45" s="305">
        <f t="shared" si="5"/>
        <v>0</v>
      </c>
      <c r="M45" s="320"/>
    </row>
    <row r="46" spans="1:84" ht="15.65" customHeight="1" thickBot="1" x14ac:dyDescent="0.4">
      <c r="A46" s="140"/>
      <c r="B46" s="141"/>
      <c r="C46" s="142"/>
      <c r="D46" s="309">
        <f>Anno_rendicontato</f>
        <v>2024</v>
      </c>
      <c r="E46" s="158"/>
      <c r="F46" s="158"/>
      <c r="G46" s="159"/>
      <c r="H46" s="160"/>
      <c r="I46" s="159"/>
      <c r="J46" s="354"/>
      <c r="K46" s="355"/>
      <c r="L46" s="305">
        <f t="shared" si="5"/>
        <v>0</v>
      </c>
      <c r="M46" s="320"/>
    </row>
    <row r="47" spans="1:84" s="306" customFormat="1" ht="20.149999999999999" customHeight="1" thickBot="1" x14ac:dyDescent="0.4">
      <c r="C47" s="310"/>
      <c r="D47" s="310"/>
      <c r="E47" s="310"/>
      <c r="F47" s="310"/>
      <c r="G47" s="310"/>
      <c r="H47" s="311"/>
      <c r="I47" s="310"/>
      <c r="J47" s="312">
        <f>SUM(J38:J46)</f>
        <v>0</v>
      </c>
      <c r="K47" s="312">
        <f>SUM(K38:K46)</f>
        <v>0</v>
      </c>
      <c r="L47" s="313">
        <f>SUM(L38:L46)</f>
        <v>0</v>
      </c>
      <c r="M47" s="315"/>
    </row>
    <row r="48" spans="1:84" s="306" customFormat="1" ht="13" customHeight="1" thickBot="1" x14ac:dyDescent="0.4">
      <c r="C48" s="310"/>
      <c r="D48" s="310"/>
      <c r="E48" s="310"/>
      <c r="F48" s="310"/>
      <c r="G48" s="310"/>
      <c r="H48" s="311"/>
      <c r="I48" s="310"/>
      <c r="J48" s="314"/>
      <c r="K48" s="314"/>
      <c r="L48" s="314"/>
      <c r="M48" s="315"/>
    </row>
    <row r="49" spans="1:84" s="12" customFormat="1" ht="20.149999999999999" customHeight="1" thickBot="1" x14ac:dyDescent="0.4">
      <c r="A49" s="539" t="str">
        <f>"SCHEDA COSTI STRUMENTAZIONI E ATTREZZATURE  "&amp;Anno_rendicontato</f>
        <v>SCHEDA COSTI STRUMENTAZIONI E ATTREZZATURE  2024</v>
      </c>
      <c r="B49" s="540"/>
      <c r="C49" s="540"/>
      <c r="D49" s="540"/>
      <c r="E49" s="540"/>
      <c r="F49" s="540"/>
      <c r="G49" s="540"/>
      <c r="H49" s="540"/>
      <c r="I49" s="540"/>
      <c r="J49" s="541"/>
      <c r="K49" s="293" t="s">
        <v>9</v>
      </c>
      <c r="L49" s="294">
        <f>SUM(J52:J60)</f>
        <v>0</v>
      </c>
      <c r="M49" s="296"/>
      <c r="N49" s="295"/>
      <c r="O49" s="295"/>
      <c r="P49" s="296"/>
      <c r="Q49" s="296"/>
      <c r="R49" s="296"/>
      <c r="S49" s="296"/>
      <c r="T49" s="295"/>
      <c r="U49" s="295"/>
      <c r="V49" s="295"/>
      <c r="W49" s="295"/>
      <c r="X49" s="295"/>
      <c r="Y49" s="295"/>
      <c r="Z49" s="295"/>
      <c r="AA49" s="295"/>
      <c r="AB49" s="295"/>
      <c r="AC49" s="297"/>
      <c r="AD49" s="297"/>
      <c r="AE49" s="297"/>
      <c r="AF49" s="297"/>
      <c r="AG49" s="297"/>
      <c r="AH49" s="297"/>
      <c r="AI49" s="297"/>
      <c r="AJ49" s="297"/>
      <c r="AK49" s="297"/>
      <c r="AL49" s="297"/>
      <c r="AM49" s="297"/>
      <c r="AN49" s="297"/>
      <c r="AO49" s="297"/>
      <c r="AP49" s="297"/>
      <c r="AQ49" s="297"/>
      <c r="AR49" s="297"/>
      <c r="AS49" s="297"/>
      <c r="AT49" s="297"/>
      <c r="AU49" s="297"/>
      <c r="AV49" s="297"/>
      <c r="AW49" s="297"/>
      <c r="AX49" s="297"/>
      <c r="AY49" s="297"/>
      <c r="AZ49" s="297"/>
      <c r="BA49" s="297"/>
      <c r="BB49" s="297"/>
      <c r="BC49" s="297"/>
      <c r="BD49" s="297"/>
      <c r="BE49" s="297"/>
      <c r="BF49" s="297"/>
      <c r="BG49" s="297"/>
      <c r="BH49" s="297"/>
      <c r="BI49" s="297"/>
      <c r="BJ49" s="297"/>
      <c r="BK49" s="297"/>
      <c r="BL49" s="297"/>
      <c r="BM49" s="297"/>
      <c r="BN49" s="297"/>
      <c r="BO49" s="297"/>
      <c r="BP49" s="297"/>
      <c r="BQ49" s="297"/>
      <c r="BR49" s="297"/>
      <c r="BS49" s="297"/>
      <c r="BT49" s="297"/>
      <c r="BU49" s="297"/>
      <c r="BV49" s="297"/>
      <c r="BW49" s="297"/>
      <c r="BX49" s="297"/>
      <c r="BY49" s="297"/>
      <c r="BZ49" s="297"/>
      <c r="CA49" s="297"/>
      <c r="CB49" s="297"/>
      <c r="CC49" s="297"/>
      <c r="CD49" s="297"/>
      <c r="CE49" s="297"/>
      <c r="CF49" s="297"/>
    </row>
    <row r="50" spans="1:84" s="12" customFormat="1" ht="20.149999999999999" customHeight="1" thickBot="1" x14ac:dyDescent="0.4">
      <c r="A50" s="594" t="s">
        <v>119</v>
      </c>
      <c r="B50" s="595"/>
      <c r="C50" s="595"/>
      <c r="D50" s="595"/>
      <c r="E50" s="595"/>
      <c r="F50" s="595"/>
      <c r="G50" s="595"/>
      <c r="H50" s="595"/>
      <c r="I50" s="595"/>
      <c r="J50" s="595"/>
      <c r="K50" s="595"/>
      <c r="L50" s="596"/>
      <c r="M50" s="296"/>
      <c r="N50" s="295"/>
      <c r="O50" s="295"/>
      <c r="P50" s="296"/>
      <c r="Q50" s="296"/>
      <c r="R50" s="296"/>
      <c r="S50" s="296"/>
      <c r="T50" s="295"/>
      <c r="U50" s="295"/>
      <c r="V50" s="295"/>
      <c r="W50" s="295"/>
      <c r="X50" s="295"/>
      <c r="Y50" s="295"/>
      <c r="Z50" s="295"/>
      <c r="AA50" s="295"/>
      <c r="AB50" s="295"/>
      <c r="AC50" s="297"/>
      <c r="AD50" s="297"/>
      <c r="AE50" s="297"/>
      <c r="AF50" s="297"/>
      <c r="AG50" s="297"/>
      <c r="AH50" s="297"/>
      <c r="AI50" s="297"/>
      <c r="AJ50" s="297"/>
      <c r="AK50" s="297"/>
      <c r="AL50" s="297"/>
      <c r="AM50" s="297"/>
      <c r="AN50" s="297"/>
      <c r="AO50" s="297"/>
      <c r="AP50" s="297"/>
      <c r="AQ50" s="297"/>
      <c r="AR50" s="297"/>
      <c r="AS50" s="297"/>
      <c r="AT50" s="297"/>
      <c r="AU50" s="297"/>
      <c r="AV50" s="297"/>
      <c r="AW50" s="297"/>
      <c r="AX50" s="297"/>
      <c r="AY50" s="297"/>
      <c r="AZ50" s="297"/>
      <c r="BA50" s="297"/>
      <c r="BB50" s="297"/>
      <c r="BC50" s="297"/>
      <c r="BD50" s="297"/>
      <c r="BE50" s="297"/>
      <c r="BF50" s="297"/>
      <c r="BG50" s="297"/>
      <c r="BH50" s="297"/>
      <c r="BI50" s="297"/>
      <c r="BJ50" s="297"/>
      <c r="BK50" s="297"/>
      <c r="BL50" s="297"/>
      <c r="BM50" s="297"/>
      <c r="BN50" s="297"/>
      <c r="BO50" s="297"/>
      <c r="BP50" s="297"/>
      <c r="BQ50" s="297"/>
      <c r="BR50" s="297"/>
      <c r="BS50" s="297"/>
      <c r="BT50" s="297"/>
      <c r="BU50" s="297"/>
      <c r="BV50" s="297"/>
      <c r="BW50" s="297"/>
      <c r="BX50" s="297"/>
      <c r="BY50" s="297"/>
      <c r="BZ50" s="297"/>
      <c r="CA50" s="297"/>
      <c r="CB50" s="297"/>
      <c r="CC50" s="297"/>
      <c r="CD50" s="297"/>
      <c r="CE50" s="297"/>
      <c r="CF50" s="297"/>
    </row>
    <row r="51" spans="1:84" s="13" customFormat="1" ht="39.65" customHeight="1" thickBot="1" x14ac:dyDescent="0.4">
      <c r="A51" s="43" t="s">
        <v>179</v>
      </c>
      <c r="B51" s="44" t="s">
        <v>56</v>
      </c>
      <c r="C51" s="44" t="s">
        <v>57</v>
      </c>
      <c r="D51" s="44" t="s">
        <v>58</v>
      </c>
      <c r="E51" s="44" t="s">
        <v>59</v>
      </c>
      <c r="F51" s="44" t="s">
        <v>60</v>
      </c>
      <c r="G51" s="17" t="s">
        <v>61</v>
      </c>
      <c r="H51" s="298" t="s">
        <v>180</v>
      </c>
      <c r="I51" s="17" t="s">
        <v>181</v>
      </c>
      <c r="J51" s="299" t="s">
        <v>62</v>
      </c>
      <c r="K51" s="300" t="s">
        <v>63</v>
      </c>
      <c r="L51" s="277" t="s">
        <v>34</v>
      </c>
      <c r="M51" s="301"/>
      <c r="N51" s="182"/>
      <c r="O51" s="182"/>
      <c r="P51" s="302"/>
      <c r="Q51" s="302"/>
      <c r="R51" s="302"/>
      <c r="S51" s="303"/>
      <c r="T51" s="182"/>
      <c r="U51" s="182"/>
      <c r="V51" s="182"/>
      <c r="W51" s="182"/>
      <c r="X51" s="182"/>
      <c r="Y51" s="182"/>
      <c r="Z51" s="182"/>
      <c r="AA51" s="182"/>
      <c r="AB51" s="182"/>
      <c r="AC51" s="304"/>
      <c r="AD51" s="304"/>
      <c r="AE51" s="304"/>
      <c r="AF51" s="304"/>
      <c r="AG51" s="304"/>
      <c r="AH51" s="304"/>
      <c r="AI51" s="304"/>
      <c r="AJ51" s="304"/>
      <c r="AK51" s="304"/>
      <c r="AL51" s="304"/>
      <c r="AM51" s="304"/>
      <c r="AN51" s="304"/>
      <c r="AO51" s="304"/>
      <c r="AP51" s="304"/>
      <c r="AQ51" s="304"/>
      <c r="AR51" s="304"/>
      <c r="AS51" s="304"/>
      <c r="AT51" s="304"/>
      <c r="AU51" s="304"/>
      <c r="AV51" s="304"/>
      <c r="AW51" s="304"/>
      <c r="AX51" s="304"/>
      <c r="AY51" s="304"/>
      <c r="AZ51" s="304"/>
      <c r="BA51" s="304"/>
      <c r="BB51" s="304"/>
      <c r="BC51" s="304"/>
      <c r="BD51" s="304"/>
      <c r="BE51" s="304"/>
      <c r="BF51" s="304"/>
      <c r="BG51" s="304"/>
      <c r="BH51" s="304"/>
      <c r="BI51" s="304"/>
      <c r="BJ51" s="304"/>
      <c r="BK51" s="304"/>
      <c r="BL51" s="304"/>
      <c r="BM51" s="304"/>
      <c r="BN51" s="304"/>
      <c r="BO51" s="304"/>
      <c r="BP51" s="304"/>
      <c r="BQ51" s="304"/>
      <c r="BR51" s="304"/>
      <c r="BS51" s="304"/>
      <c r="BT51" s="304"/>
      <c r="BU51" s="304"/>
      <c r="BV51" s="304"/>
      <c r="BW51" s="304"/>
      <c r="BX51" s="304"/>
      <c r="BY51" s="304"/>
      <c r="BZ51" s="304"/>
      <c r="CA51" s="304"/>
      <c r="CB51" s="304"/>
      <c r="CC51" s="304"/>
      <c r="CD51" s="304"/>
      <c r="CE51" s="304"/>
      <c r="CF51" s="304"/>
    </row>
    <row r="52" spans="1:84" ht="15.65" customHeight="1" x14ac:dyDescent="0.35">
      <c r="A52" s="133"/>
      <c r="B52" s="134"/>
      <c r="C52" s="135"/>
      <c r="D52" s="49">
        <f t="shared" ref="D52:D58" si="6">Anno_rendicontato</f>
        <v>2024</v>
      </c>
      <c r="E52" s="162"/>
      <c r="F52" s="163"/>
      <c r="G52" s="164"/>
      <c r="H52" s="165"/>
      <c r="I52" s="164"/>
      <c r="J52" s="352"/>
      <c r="K52" s="352"/>
      <c r="L52" s="305">
        <f>J52+K52</f>
        <v>0</v>
      </c>
      <c r="M52" s="320"/>
      <c r="P52" s="302"/>
      <c r="Q52" s="302"/>
      <c r="R52" s="302"/>
      <c r="S52" s="307"/>
      <c r="Y52" s="302"/>
    </row>
    <row r="53" spans="1:84" ht="15.65" customHeight="1" x14ac:dyDescent="0.35">
      <c r="A53" s="136"/>
      <c r="B53" s="137"/>
      <c r="C53" s="138"/>
      <c r="D53" s="58">
        <f t="shared" si="6"/>
        <v>2024</v>
      </c>
      <c r="E53" s="153"/>
      <c r="F53" s="154"/>
      <c r="G53" s="155"/>
      <c r="H53" s="156"/>
      <c r="I53" s="155"/>
      <c r="J53" s="353"/>
      <c r="K53" s="353"/>
      <c r="L53" s="305">
        <f t="shared" ref="L53:L60" si="7">J53+K53</f>
        <v>0</v>
      </c>
      <c r="M53" s="320"/>
      <c r="P53" s="302"/>
      <c r="Q53" s="302"/>
      <c r="R53" s="302"/>
      <c r="S53" s="307"/>
      <c r="Y53" s="302"/>
    </row>
    <row r="54" spans="1:84" ht="15.65" customHeight="1" x14ac:dyDescent="0.35">
      <c r="A54" s="136"/>
      <c r="B54" s="137"/>
      <c r="C54" s="138"/>
      <c r="D54" s="58">
        <f t="shared" si="6"/>
        <v>2024</v>
      </c>
      <c r="E54" s="153"/>
      <c r="F54" s="154"/>
      <c r="G54" s="155"/>
      <c r="H54" s="156"/>
      <c r="I54" s="155"/>
      <c r="J54" s="353"/>
      <c r="K54" s="353"/>
      <c r="L54" s="305">
        <f t="shared" si="7"/>
        <v>0</v>
      </c>
      <c r="M54" s="320"/>
      <c r="P54" s="302"/>
      <c r="Q54" s="302"/>
      <c r="R54" s="302"/>
      <c r="S54" s="307"/>
    </row>
    <row r="55" spans="1:84" ht="15.65" customHeight="1" x14ac:dyDescent="0.35">
      <c r="A55" s="136"/>
      <c r="B55" s="139"/>
      <c r="C55" s="138"/>
      <c r="D55" s="58">
        <f t="shared" si="6"/>
        <v>2024</v>
      </c>
      <c r="E55" s="153"/>
      <c r="F55" s="154"/>
      <c r="G55" s="155"/>
      <c r="H55" s="156"/>
      <c r="I55" s="155"/>
      <c r="J55" s="353"/>
      <c r="K55" s="353"/>
      <c r="L55" s="305">
        <f t="shared" si="7"/>
        <v>0</v>
      </c>
      <c r="M55" s="320"/>
    </row>
    <row r="56" spans="1:84" ht="15.65" customHeight="1" x14ac:dyDescent="0.35">
      <c r="A56" s="136"/>
      <c r="B56" s="137"/>
      <c r="C56" s="138"/>
      <c r="D56" s="58">
        <f t="shared" si="6"/>
        <v>2024</v>
      </c>
      <c r="E56" s="153"/>
      <c r="F56" s="154"/>
      <c r="G56" s="155"/>
      <c r="H56" s="156"/>
      <c r="I56" s="155"/>
      <c r="J56" s="353"/>
      <c r="K56" s="353"/>
      <c r="L56" s="305">
        <f t="shared" si="7"/>
        <v>0</v>
      </c>
      <c r="M56" s="320"/>
    </row>
    <row r="57" spans="1:84" ht="15.65" customHeight="1" x14ac:dyDescent="0.35">
      <c r="A57" s="136"/>
      <c r="B57" s="137"/>
      <c r="C57" s="138"/>
      <c r="D57" s="58">
        <f t="shared" si="6"/>
        <v>2024</v>
      </c>
      <c r="E57" s="153"/>
      <c r="F57" s="154"/>
      <c r="G57" s="155"/>
      <c r="H57" s="156"/>
      <c r="I57" s="155"/>
      <c r="J57" s="353"/>
      <c r="K57" s="353"/>
      <c r="L57" s="305">
        <f t="shared" si="7"/>
        <v>0</v>
      </c>
      <c r="M57" s="320"/>
    </row>
    <row r="58" spans="1:84" ht="15.65" customHeight="1" x14ac:dyDescent="0.35">
      <c r="A58" s="136"/>
      <c r="B58" s="137"/>
      <c r="C58" s="138"/>
      <c r="D58" s="58">
        <f t="shared" si="6"/>
        <v>2024</v>
      </c>
      <c r="E58" s="153"/>
      <c r="F58" s="154"/>
      <c r="G58" s="155"/>
      <c r="H58" s="156"/>
      <c r="I58" s="155"/>
      <c r="J58" s="353"/>
      <c r="K58" s="353"/>
      <c r="L58" s="305">
        <f t="shared" si="7"/>
        <v>0</v>
      </c>
      <c r="M58" s="320"/>
    </row>
    <row r="59" spans="1:84" ht="15.65" customHeight="1" x14ac:dyDescent="0.35">
      <c r="A59" s="136"/>
      <c r="B59" s="137"/>
      <c r="C59" s="138"/>
      <c r="D59" s="58">
        <f>Anno_rendicontato</f>
        <v>2024</v>
      </c>
      <c r="E59" s="153"/>
      <c r="F59" s="154"/>
      <c r="G59" s="155"/>
      <c r="H59" s="156"/>
      <c r="I59" s="155"/>
      <c r="J59" s="353"/>
      <c r="K59" s="353"/>
      <c r="L59" s="305">
        <f t="shared" si="7"/>
        <v>0</v>
      </c>
      <c r="M59" s="320"/>
    </row>
    <row r="60" spans="1:84" ht="15.65" customHeight="1" thickBot="1" x14ac:dyDescent="0.4">
      <c r="A60" s="140"/>
      <c r="B60" s="141"/>
      <c r="C60" s="142"/>
      <c r="D60" s="309">
        <f>Anno_rendicontato</f>
        <v>2024</v>
      </c>
      <c r="E60" s="158"/>
      <c r="F60" s="158"/>
      <c r="G60" s="159"/>
      <c r="H60" s="160"/>
      <c r="I60" s="159"/>
      <c r="J60" s="354"/>
      <c r="K60" s="355"/>
      <c r="L60" s="305">
        <f t="shared" si="7"/>
        <v>0</v>
      </c>
      <c r="M60" s="320"/>
    </row>
    <row r="61" spans="1:84" s="306" customFormat="1" ht="20.149999999999999" customHeight="1" thickBot="1" x14ac:dyDescent="0.4">
      <c r="C61" s="310"/>
      <c r="D61" s="310"/>
      <c r="E61" s="310"/>
      <c r="F61" s="310"/>
      <c r="G61" s="310"/>
      <c r="H61" s="311"/>
      <c r="I61" s="310"/>
      <c r="J61" s="312">
        <f>SUM(J52:J60)</f>
        <v>0</v>
      </c>
      <c r="K61" s="312">
        <f>SUM(K52:K60)</f>
        <v>0</v>
      </c>
      <c r="L61" s="313">
        <f>SUM(L52:L60)</f>
        <v>0</v>
      </c>
      <c r="M61" s="315"/>
    </row>
    <row r="62" spans="1:84" s="306" customFormat="1" ht="21.65" customHeight="1" x14ac:dyDescent="0.35">
      <c r="H62" s="316"/>
      <c r="J62" s="317"/>
      <c r="K62" s="317"/>
      <c r="L62" s="317"/>
    </row>
    <row r="63" spans="1:84" s="306" customFormat="1" ht="21.65" customHeight="1" x14ac:dyDescent="0.35">
      <c r="H63" s="316"/>
      <c r="J63" s="317"/>
      <c r="K63" s="317"/>
      <c r="L63" s="317"/>
    </row>
    <row r="64" spans="1:84" s="306" customFormat="1" ht="21.65" customHeight="1" thickBot="1" x14ac:dyDescent="0.4">
      <c r="H64" s="316"/>
      <c r="J64" s="317"/>
      <c r="K64" s="317"/>
      <c r="L64" s="317"/>
    </row>
    <row r="65" spans="1:84" s="265" customFormat="1" ht="34" customHeight="1" thickBot="1" x14ac:dyDescent="0.4">
      <c r="A65" s="591" t="str">
        <f xml:space="preserve"> "IMPRESA PARTNER " &amp;'Quadro riassuntivo'!D19</f>
        <v xml:space="preserve">IMPRESA PARTNER </v>
      </c>
      <c r="B65" s="592"/>
      <c r="C65" s="592"/>
      <c r="D65" s="592"/>
      <c r="E65" s="592"/>
      <c r="F65" s="592"/>
      <c r="G65" s="592"/>
      <c r="H65" s="592"/>
      <c r="I65" s="592"/>
      <c r="J65" s="592"/>
      <c r="K65" s="592"/>
      <c r="L65" s="593"/>
      <c r="M65" s="241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241"/>
      <c r="Y65" s="241"/>
      <c r="Z65" s="241"/>
      <c r="AA65" s="241"/>
      <c r="AB65" s="241"/>
    </row>
    <row r="66" spans="1:84" s="12" customFormat="1" ht="20.149999999999999" customHeight="1" thickBot="1" x14ac:dyDescent="0.4">
      <c r="A66" s="539" t="str">
        <f>"SCHEDA COSTI STRUMENTAZIONI E ATTREZZATURE  "&amp;Anno_rendicontato</f>
        <v>SCHEDA COSTI STRUMENTAZIONI E ATTREZZATURE  2024</v>
      </c>
      <c r="B66" s="540"/>
      <c r="C66" s="540"/>
      <c r="D66" s="540"/>
      <c r="E66" s="540"/>
      <c r="F66" s="540"/>
      <c r="G66" s="540"/>
      <c r="H66" s="540"/>
      <c r="I66" s="540"/>
      <c r="J66" s="541"/>
      <c r="K66" s="293" t="s">
        <v>9</v>
      </c>
      <c r="L66" s="294">
        <f>SUM(J69:J77)</f>
        <v>0</v>
      </c>
      <c r="M66" s="296"/>
      <c r="N66" s="295"/>
      <c r="O66" s="295"/>
      <c r="P66" s="296"/>
      <c r="Q66" s="296"/>
      <c r="R66" s="296"/>
      <c r="S66" s="296"/>
      <c r="T66" s="295"/>
      <c r="U66" s="295"/>
      <c r="V66" s="295"/>
      <c r="W66" s="295"/>
      <c r="X66" s="295"/>
      <c r="Y66" s="295"/>
      <c r="Z66" s="295"/>
      <c r="AA66" s="295"/>
      <c r="AB66" s="295"/>
      <c r="AC66" s="297"/>
      <c r="AD66" s="297"/>
      <c r="AE66" s="297"/>
      <c r="AF66" s="297"/>
      <c r="AG66" s="297"/>
      <c r="AH66" s="297"/>
      <c r="AI66" s="297"/>
      <c r="AJ66" s="297"/>
      <c r="AK66" s="297"/>
      <c r="AL66" s="297"/>
      <c r="AM66" s="297"/>
      <c r="AN66" s="297"/>
      <c r="AO66" s="297"/>
      <c r="AP66" s="297"/>
      <c r="AQ66" s="297"/>
      <c r="AR66" s="297"/>
      <c r="AS66" s="297"/>
      <c r="AT66" s="297"/>
      <c r="AU66" s="297"/>
      <c r="AV66" s="297"/>
      <c r="AW66" s="297"/>
      <c r="AX66" s="297"/>
      <c r="AY66" s="297"/>
      <c r="AZ66" s="297"/>
      <c r="BA66" s="297"/>
      <c r="BB66" s="297"/>
      <c r="BC66" s="297"/>
      <c r="BD66" s="297"/>
      <c r="BE66" s="297"/>
      <c r="BF66" s="297"/>
      <c r="BG66" s="297"/>
      <c r="BH66" s="297"/>
      <c r="BI66" s="297"/>
      <c r="BJ66" s="297"/>
      <c r="BK66" s="297"/>
      <c r="BL66" s="297"/>
      <c r="BM66" s="297"/>
      <c r="BN66" s="297"/>
      <c r="BO66" s="297"/>
      <c r="BP66" s="297"/>
      <c r="BQ66" s="297"/>
      <c r="BR66" s="297"/>
      <c r="BS66" s="297"/>
      <c r="BT66" s="297"/>
      <c r="BU66" s="297"/>
      <c r="BV66" s="297"/>
      <c r="BW66" s="297"/>
      <c r="BX66" s="297"/>
      <c r="BY66" s="297"/>
      <c r="BZ66" s="297"/>
      <c r="CA66" s="297"/>
      <c r="CB66" s="297"/>
      <c r="CC66" s="297"/>
      <c r="CD66" s="297"/>
      <c r="CE66" s="297"/>
      <c r="CF66" s="297"/>
    </row>
    <row r="67" spans="1:84" s="12" customFormat="1" ht="20.149999999999999" customHeight="1" thickBot="1" x14ac:dyDescent="0.4">
      <c r="A67" s="594" t="s">
        <v>118</v>
      </c>
      <c r="B67" s="595"/>
      <c r="C67" s="595"/>
      <c r="D67" s="595"/>
      <c r="E67" s="595"/>
      <c r="F67" s="595"/>
      <c r="G67" s="595"/>
      <c r="H67" s="595"/>
      <c r="I67" s="595"/>
      <c r="J67" s="595"/>
      <c r="K67" s="595"/>
      <c r="L67" s="596"/>
      <c r="M67" s="296"/>
      <c r="N67" s="295"/>
      <c r="O67" s="295"/>
      <c r="P67" s="296"/>
      <c r="Q67" s="296"/>
      <c r="R67" s="296"/>
      <c r="S67" s="296"/>
      <c r="T67" s="295"/>
      <c r="U67" s="295"/>
      <c r="V67" s="295"/>
      <c r="W67" s="295"/>
      <c r="X67" s="295"/>
      <c r="Y67" s="295"/>
      <c r="Z67" s="295"/>
      <c r="AA67" s="295"/>
      <c r="AB67" s="295"/>
      <c r="AC67" s="297"/>
      <c r="AD67" s="297"/>
      <c r="AE67" s="297"/>
      <c r="AF67" s="297"/>
      <c r="AG67" s="297"/>
      <c r="AH67" s="297"/>
      <c r="AI67" s="297"/>
      <c r="AJ67" s="297"/>
      <c r="AK67" s="297"/>
      <c r="AL67" s="297"/>
      <c r="AM67" s="297"/>
      <c r="AN67" s="297"/>
      <c r="AO67" s="297"/>
      <c r="AP67" s="297"/>
      <c r="AQ67" s="297"/>
      <c r="AR67" s="297"/>
      <c r="AS67" s="297"/>
      <c r="AT67" s="297"/>
      <c r="AU67" s="297"/>
      <c r="AV67" s="297"/>
      <c r="AW67" s="297"/>
      <c r="AX67" s="297"/>
      <c r="AY67" s="297"/>
      <c r="AZ67" s="297"/>
      <c r="BA67" s="297"/>
      <c r="BB67" s="297"/>
      <c r="BC67" s="297"/>
      <c r="BD67" s="297"/>
      <c r="BE67" s="297"/>
      <c r="BF67" s="297"/>
      <c r="BG67" s="297"/>
      <c r="BH67" s="297"/>
      <c r="BI67" s="297"/>
      <c r="BJ67" s="297"/>
      <c r="BK67" s="297"/>
      <c r="BL67" s="297"/>
      <c r="BM67" s="297"/>
      <c r="BN67" s="297"/>
      <c r="BO67" s="297"/>
      <c r="BP67" s="297"/>
      <c r="BQ67" s="297"/>
      <c r="BR67" s="297"/>
      <c r="BS67" s="297"/>
      <c r="BT67" s="297"/>
      <c r="BU67" s="297"/>
      <c r="BV67" s="297"/>
      <c r="BW67" s="297"/>
      <c r="BX67" s="297"/>
      <c r="BY67" s="297"/>
      <c r="BZ67" s="297"/>
      <c r="CA67" s="297"/>
      <c r="CB67" s="297"/>
      <c r="CC67" s="297"/>
      <c r="CD67" s="297"/>
      <c r="CE67" s="297"/>
      <c r="CF67" s="297"/>
    </row>
    <row r="68" spans="1:84" s="13" customFormat="1" ht="39" customHeight="1" thickBot="1" x14ac:dyDescent="0.4">
      <c r="A68" s="43" t="s">
        <v>179</v>
      </c>
      <c r="B68" s="44" t="s">
        <v>56</v>
      </c>
      <c r="C68" s="44" t="s">
        <v>57</v>
      </c>
      <c r="D68" s="44" t="s">
        <v>58</v>
      </c>
      <c r="E68" s="44" t="s">
        <v>59</v>
      </c>
      <c r="F68" s="44" t="s">
        <v>60</v>
      </c>
      <c r="G68" s="17" t="s">
        <v>61</v>
      </c>
      <c r="H68" s="298" t="s">
        <v>180</v>
      </c>
      <c r="I68" s="17" t="s">
        <v>181</v>
      </c>
      <c r="J68" s="299" t="s">
        <v>62</v>
      </c>
      <c r="K68" s="300" t="s">
        <v>63</v>
      </c>
      <c r="L68" s="277" t="s">
        <v>34</v>
      </c>
      <c r="M68" s="301"/>
      <c r="N68" s="182"/>
      <c r="O68" s="182"/>
      <c r="P68" s="302"/>
      <c r="Q68" s="302"/>
      <c r="R68" s="302"/>
      <c r="S68" s="303"/>
      <c r="T68" s="182"/>
      <c r="U68" s="182"/>
      <c r="V68" s="182"/>
      <c r="W68" s="182"/>
      <c r="X68" s="182"/>
      <c r="Y68" s="182"/>
      <c r="Z68" s="182"/>
      <c r="AA68" s="182"/>
      <c r="AB68" s="182"/>
      <c r="AC68" s="304"/>
      <c r="AD68" s="304"/>
      <c r="AE68" s="304"/>
      <c r="AF68" s="304"/>
      <c r="AG68" s="304"/>
      <c r="AH68" s="304"/>
      <c r="AI68" s="304"/>
      <c r="AJ68" s="304"/>
      <c r="AK68" s="304"/>
      <c r="AL68" s="304"/>
      <c r="AM68" s="304"/>
      <c r="AN68" s="304"/>
      <c r="AO68" s="304"/>
      <c r="AP68" s="304"/>
      <c r="AQ68" s="304"/>
      <c r="AR68" s="304"/>
      <c r="AS68" s="304"/>
      <c r="AT68" s="304"/>
      <c r="AU68" s="304"/>
      <c r="AV68" s="304"/>
      <c r="AW68" s="304"/>
      <c r="AX68" s="304"/>
      <c r="AY68" s="304"/>
      <c r="AZ68" s="304"/>
      <c r="BA68" s="304"/>
      <c r="BB68" s="304"/>
      <c r="BC68" s="304"/>
      <c r="BD68" s="304"/>
      <c r="BE68" s="304"/>
      <c r="BF68" s="304"/>
      <c r="BG68" s="304"/>
      <c r="BH68" s="304"/>
      <c r="BI68" s="304"/>
      <c r="BJ68" s="304"/>
      <c r="BK68" s="304"/>
      <c r="BL68" s="304"/>
      <c r="BM68" s="304"/>
      <c r="BN68" s="304"/>
      <c r="BO68" s="304"/>
      <c r="BP68" s="304"/>
      <c r="BQ68" s="304"/>
      <c r="BR68" s="304"/>
      <c r="BS68" s="304"/>
      <c r="BT68" s="304"/>
      <c r="BU68" s="304"/>
      <c r="BV68" s="304"/>
      <c r="BW68" s="304"/>
      <c r="BX68" s="304"/>
      <c r="BY68" s="304"/>
      <c r="BZ68" s="304"/>
      <c r="CA68" s="304"/>
      <c r="CB68" s="304"/>
      <c r="CC68" s="304"/>
      <c r="CD68" s="304"/>
      <c r="CE68" s="304"/>
      <c r="CF68" s="304"/>
    </row>
    <row r="69" spans="1:84" ht="15.65" customHeight="1" x14ac:dyDescent="0.35">
      <c r="A69" s="133"/>
      <c r="B69" s="134"/>
      <c r="C69" s="135"/>
      <c r="D69" s="49">
        <f t="shared" ref="D69:D75" si="8">Anno_rendicontato</f>
        <v>2024</v>
      </c>
      <c r="E69" s="162"/>
      <c r="F69" s="163"/>
      <c r="G69" s="164"/>
      <c r="H69" s="165"/>
      <c r="I69" s="164"/>
      <c r="J69" s="352"/>
      <c r="K69" s="352"/>
      <c r="L69" s="305">
        <f>J69+K69</f>
        <v>0</v>
      </c>
      <c r="M69" s="320"/>
      <c r="P69" s="302"/>
      <c r="Q69" s="302"/>
      <c r="R69" s="302"/>
      <c r="S69" s="307"/>
      <c r="Y69" s="302"/>
    </row>
    <row r="70" spans="1:84" ht="15.65" customHeight="1" x14ac:dyDescent="0.35">
      <c r="A70" s="136"/>
      <c r="B70" s="137"/>
      <c r="C70" s="138"/>
      <c r="D70" s="58">
        <f t="shared" si="8"/>
        <v>2024</v>
      </c>
      <c r="E70" s="153"/>
      <c r="F70" s="154"/>
      <c r="G70" s="155"/>
      <c r="H70" s="156"/>
      <c r="I70" s="155"/>
      <c r="J70" s="353"/>
      <c r="K70" s="353"/>
      <c r="L70" s="305">
        <f t="shared" ref="L70:L77" si="9">J70+K70</f>
        <v>0</v>
      </c>
      <c r="M70" s="320"/>
      <c r="P70" s="302"/>
      <c r="Q70" s="302"/>
      <c r="R70" s="302"/>
      <c r="S70" s="307"/>
      <c r="Y70" s="302"/>
    </row>
    <row r="71" spans="1:84" ht="15.65" customHeight="1" x14ac:dyDescent="0.35">
      <c r="A71" s="136"/>
      <c r="B71" s="137"/>
      <c r="C71" s="138"/>
      <c r="D71" s="58">
        <f t="shared" si="8"/>
        <v>2024</v>
      </c>
      <c r="E71" s="153"/>
      <c r="F71" s="154"/>
      <c r="G71" s="155"/>
      <c r="H71" s="156"/>
      <c r="I71" s="155"/>
      <c r="J71" s="353"/>
      <c r="K71" s="353"/>
      <c r="L71" s="305">
        <f t="shared" si="9"/>
        <v>0</v>
      </c>
      <c r="M71" s="320"/>
      <c r="P71" s="302"/>
      <c r="Q71" s="302"/>
      <c r="R71" s="302"/>
      <c r="S71" s="307"/>
    </row>
    <row r="72" spans="1:84" ht="15.65" customHeight="1" x14ac:dyDescent="0.35">
      <c r="A72" s="136"/>
      <c r="B72" s="139"/>
      <c r="C72" s="138"/>
      <c r="D72" s="58">
        <f t="shared" si="8"/>
        <v>2024</v>
      </c>
      <c r="E72" s="153"/>
      <c r="F72" s="154"/>
      <c r="G72" s="155"/>
      <c r="H72" s="156"/>
      <c r="I72" s="155"/>
      <c r="J72" s="353"/>
      <c r="K72" s="353"/>
      <c r="L72" s="305">
        <f t="shared" si="9"/>
        <v>0</v>
      </c>
      <c r="M72" s="320"/>
    </row>
    <row r="73" spans="1:84" ht="15.65" customHeight="1" x14ac:dyDescent="0.35">
      <c r="A73" s="136"/>
      <c r="B73" s="137"/>
      <c r="C73" s="138"/>
      <c r="D73" s="58">
        <f t="shared" si="8"/>
        <v>2024</v>
      </c>
      <c r="E73" s="153"/>
      <c r="F73" s="154"/>
      <c r="G73" s="155"/>
      <c r="H73" s="156"/>
      <c r="I73" s="155"/>
      <c r="J73" s="353"/>
      <c r="K73" s="353"/>
      <c r="L73" s="305">
        <f t="shared" si="9"/>
        <v>0</v>
      </c>
      <c r="M73" s="320"/>
    </row>
    <row r="74" spans="1:84" ht="15.65" customHeight="1" x14ac:dyDescent="0.35">
      <c r="A74" s="136"/>
      <c r="B74" s="137"/>
      <c r="C74" s="138"/>
      <c r="D74" s="58">
        <f t="shared" si="8"/>
        <v>2024</v>
      </c>
      <c r="E74" s="153"/>
      <c r="F74" s="154"/>
      <c r="G74" s="155"/>
      <c r="H74" s="156"/>
      <c r="I74" s="155"/>
      <c r="J74" s="353"/>
      <c r="K74" s="353"/>
      <c r="L74" s="305">
        <f t="shared" si="9"/>
        <v>0</v>
      </c>
      <c r="M74" s="320"/>
    </row>
    <row r="75" spans="1:84" ht="15.65" customHeight="1" x14ac:dyDescent="0.35">
      <c r="A75" s="136"/>
      <c r="B75" s="137"/>
      <c r="C75" s="138"/>
      <c r="D75" s="58">
        <f t="shared" si="8"/>
        <v>2024</v>
      </c>
      <c r="E75" s="153"/>
      <c r="F75" s="154"/>
      <c r="G75" s="155"/>
      <c r="H75" s="156"/>
      <c r="I75" s="155"/>
      <c r="J75" s="353"/>
      <c r="K75" s="353"/>
      <c r="L75" s="305">
        <f t="shared" si="9"/>
        <v>0</v>
      </c>
      <c r="M75" s="320"/>
    </row>
    <row r="76" spans="1:84" ht="15.65" customHeight="1" x14ac:dyDescent="0.35">
      <c r="A76" s="136"/>
      <c r="B76" s="137"/>
      <c r="C76" s="138"/>
      <c r="D76" s="58">
        <f>Anno_rendicontato</f>
        <v>2024</v>
      </c>
      <c r="E76" s="153"/>
      <c r="F76" s="154"/>
      <c r="G76" s="155"/>
      <c r="H76" s="156"/>
      <c r="I76" s="155"/>
      <c r="J76" s="353"/>
      <c r="K76" s="353"/>
      <c r="L76" s="305">
        <f t="shared" si="9"/>
        <v>0</v>
      </c>
      <c r="M76" s="320"/>
    </row>
    <row r="77" spans="1:84" ht="15.65" customHeight="1" thickBot="1" x14ac:dyDescent="0.4">
      <c r="A77" s="140"/>
      <c r="B77" s="141"/>
      <c r="C77" s="142"/>
      <c r="D77" s="309">
        <f>Anno_rendicontato</f>
        <v>2024</v>
      </c>
      <c r="E77" s="158"/>
      <c r="F77" s="158"/>
      <c r="G77" s="159"/>
      <c r="H77" s="160"/>
      <c r="I77" s="159"/>
      <c r="J77" s="354"/>
      <c r="K77" s="355"/>
      <c r="L77" s="305">
        <f t="shared" si="9"/>
        <v>0</v>
      </c>
      <c r="M77" s="320"/>
    </row>
    <row r="78" spans="1:84" s="306" customFormat="1" ht="20.149999999999999" customHeight="1" thickBot="1" x14ac:dyDescent="0.4">
      <c r="C78" s="310"/>
      <c r="D78" s="310"/>
      <c r="E78" s="310"/>
      <c r="F78" s="310"/>
      <c r="G78" s="310"/>
      <c r="H78" s="311"/>
      <c r="I78" s="310"/>
      <c r="J78" s="312">
        <f>SUM(J69:J77)</f>
        <v>0</v>
      </c>
      <c r="K78" s="312">
        <f>SUM(K69:K77)</f>
        <v>0</v>
      </c>
      <c r="L78" s="313">
        <f>SUM(L69:L77)</f>
        <v>0</v>
      </c>
      <c r="M78" s="315"/>
    </row>
    <row r="79" spans="1:84" s="306" customFormat="1" ht="13" customHeight="1" thickBot="1" x14ac:dyDescent="0.4">
      <c r="C79" s="310"/>
      <c r="D79" s="310"/>
      <c r="E79" s="310"/>
      <c r="F79" s="310"/>
      <c r="G79" s="310"/>
      <c r="H79" s="311"/>
      <c r="I79" s="310"/>
      <c r="J79" s="314"/>
      <c r="K79" s="314"/>
      <c r="L79" s="314"/>
      <c r="M79" s="315"/>
    </row>
    <row r="80" spans="1:84" s="12" customFormat="1" ht="20.149999999999999" customHeight="1" thickBot="1" x14ac:dyDescent="0.4">
      <c r="A80" s="539" t="str">
        <f>"SCHEDA COSTI STRUMENTAZIONI E ATTREZZATURE  "&amp;Anno_rendicontato</f>
        <v>SCHEDA COSTI STRUMENTAZIONI E ATTREZZATURE  2024</v>
      </c>
      <c r="B80" s="540"/>
      <c r="C80" s="540"/>
      <c r="D80" s="540"/>
      <c r="E80" s="540"/>
      <c r="F80" s="540"/>
      <c r="G80" s="540"/>
      <c r="H80" s="540"/>
      <c r="I80" s="540"/>
      <c r="J80" s="541"/>
      <c r="K80" s="293" t="s">
        <v>9</v>
      </c>
      <c r="L80" s="294">
        <f>SUM(J83:J91)</f>
        <v>0</v>
      </c>
      <c r="M80" s="296"/>
      <c r="N80" s="295"/>
      <c r="O80" s="295"/>
      <c r="P80" s="296"/>
      <c r="Q80" s="296"/>
      <c r="R80" s="296"/>
      <c r="S80" s="296"/>
      <c r="T80" s="295"/>
      <c r="U80" s="295"/>
      <c r="V80" s="295"/>
      <c r="W80" s="295"/>
      <c r="X80" s="295"/>
      <c r="Y80" s="295"/>
      <c r="Z80" s="295"/>
      <c r="AA80" s="295"/>
      <c r="AB80" s="295"/>
      <c r="AC80" s="297"/>
      <c r="AD80" s="297"/>
      <c r="AE80" s="297"/>
      <c r="AF80" s="297"/>
      <c r="AG80" s="297"/>
      <c r="AH80" s="297"/>
      <c r="AI80" s="297"/>
      <c r="AJ80" s="297"/>
      <c r="AK80" s="297"/>
      <c r="AL80" s="297"/>
      <c r="AM80" s="297"/>
      <c r="AN80" s="297"/>
      <c r="AO80" s="297"/>
      <c r="AP80" s="297"/>
      <c r="AQ80" s="297"/>
      <c r="AR80" s="297"/>
      <c r="AS80" s="297"/>
      <c r="AT80" s="297"/>
      <c r="AU80" s="297"/>
      <c r="AV80" s="297"/>
      <c r="AW80" s="297"/>
      <c r="AX80" s="297"/>
      <c r="AY80" s="297"/>
      <c r="AZ80" s="297"/>
      <c r="BA80" s="297"/>
      <c r="BB80" s="297"/>
      <c r="BC80" s="297"/>
      <c r="BD80" s="297"/>
      <c r="BE80" s="297"/>
      <c r="BF80" s="297"/>
      <c r="BG80" s="297"/>
      <c r="BH80" s="297"/>
      <c r="BI80" s="297"/>
      <c r="BJ80" s="297"/>
      <c r="BK80" s="297"/>
      <c r="BL80" s="297"/>
      <c r="BM80" s="297"/>
      <c r="BN80" s="297"/>
      <c r="BO80" s="297"/>
      <c r="BP80" s="297"/>
      <c r="BQ80" s="297"/>
      <c r="BR80" s="297"/>
      <c r="BS80" s="297"/>
      <c r="BT80" s="297"/>
      <c r="BU80" s="297"/>
      <c r="BV80" s="297"/>
      <c r="BW80" s="297"/>
      <c r="BX80" s="297"/>
      <c r="BY80" s="297"/>
      <c r="BZ80" s="297"/>
      <c r="CA80" s="297"/>
      <c r="CB80" s="297"/>
      <c r="CC80" s="297"/>
      <c r="CD80" s="297"/>
      <c r="CE80" s="297"/>
      <c r="CF80" s="297"/>
    </row>
    <row r="81" spans="1:84" s="12" customFormat="1" ht="20.149999999999999" customHeight="1" thickBot="1" x14ac:dyDescent="0.4">
      <c r="A81" s="594" t="s">
        <v>119</v>
      </c>
      <c r="B81" s="595"/>
      <c r="C81" s="595"/>
      <c r="D81" s="595"/>
      <c r="E81" s="595"/>
      <c r="F81" s="595"/>
      <c r="G81" s="595"/>
      <c r="H81" s="595"/>
      <c r="I81" s="595"/>
      <c r="J81" s="595"/>
      <c r="K81" s="595"/>
      <c r="L81" s="596"/>
      <c r="M81" s="296"/>
      <c r="N81" s="295"/>
      <c r="O81" s="295"/>
      <c r="P81" s="296"/>
      <c r="Q81" s="296"/>
      <c r="R81" s="296"/>
      <c r="S81" s="296"/>
      <c r="T81" s="295"/>
      <c r="U81" s="295"/>
      <c r="V81" s="295"/>
      <c r="W81" s="295"/>
      <c r="X81" s="295"/>
      <c r="Y81" s="295"/>
      <c r="Z81" s="295"/>
      <c r="AA81" s="295"/>
      <c r="AB81" s="295"/>
      <c r="AC81" s="297"/>
      <c r="AD81" s="297"/>
      <c r="AE81" s="297"/>
      <c r="AF81" s="297"/>
      <c r="AG81" s="297"/>
      <c r="AH81" s="297"/>
      <c r="AI81" s="297"/>
      <c r="AJ81" s="297"/>
      <c r="AK81" s="297"/>
      <c r="AL81" s="297"/>
      <c r="AM81" s="297"/>
      <c r="AN81" s="297"/>
      <c r="AO81" s="297"/>
      <c r="AP81" s="297"/>
      <c r="AQ81" s="297"/>
      <c r="AR81" s="297"/>
      <c r="AS81" s="297"/>
      <c r="AT81" s="297"/>
      <c r="AU81" s="297"/>
      <c r="AV81" s="297"/>
      <c r="AW81" s="297"/>
      <c r="AX81" s="297"/>
      <c r="AY81" s="297"/>
      <c r="AZ81" s="297"/>
      <c r="BA81" s="297"/>
      <c r="BB81" s="297"/>
      <c r="BC81" s="297"/>
      <c r="BD81" s="297"/>
      <c r="BE81" s="297"/>
      <c r="BF81" s="297"/>
      <c r="BG81" s="297"/>
      <c r="BH81" s="297"/>
      <c r="BI81" s="297"/>
      <c r="BJ81" s="297"/>
      <c r="BK81" s="297"/>
      <c r="BL81" s="297"/>
      <c r="BM81" s="297"/>
      <c r="BN81" s="297"/>
      <c r="BO81" s="297"/>
      <c r="BP81" s="297"/>
      <c r="BQ81" s="297"/>
      <c r="BR81" s="297"/>
      <c r="BS81" s="297"/>
      <c r="BT81" s="297"/>
      <c r="BU81" s="297"/>
      <c r="BV81" s="297"/>
      <c r="BW81" s="297"/>
      <c r="BX81" s="297"/>
      <c r="BY81" s="297"/>
      <c r="BZ81" s="297"/>
      <c r="CA81" s="297"/>
      <c r="CB81" s="297"/>
      <c r="CC81" s="297"/>
      <c r="CD81" s="297"/>
      <c r="CE81" s="297"/>
      <c r="CF81" s="297"/>
    </row>
    <row r="82" spans="1:84" s="13" customFormat="1" ht="39.65" customHeight="1" thickBot="1" x14ac:dyDescent="0.4">
      <c r="A82" s="43" t="s">
        <v>179</v>
      </c>
      <c r="B82" s="44" t="s">
        <v>56</v>
      </c>
      <c r="C82" s="44" t="s">
        <v>57</v>
      </c>
      <c r="D82" s="44" t="s">
        <v>58</v>
      </c>
      <c r="E82" s="44" t="s">
        <v>59</v>
      </c>
      <c r="F82" s="44" t="s">
        <v>60</v>
      </c>
      <c r="G82" s="17" t="s">
        <v>61</v>
      </c>
      <c r="H82" s="298" t="s">
        <v>180</v>
      </c>
      <c r="I82" s="17" t="s">
        <v>181</v>
      </c>
      <c r="J82" s="299" t="s">
        <v>62</v>
      </c>
      <c r="K82" s="300" t="s">
        <v>63</v>
      </c>
      <c r="L82" s="277" t="s">
        <v>34</v>
      </c>
      <c r="M82" s="301"/>
      <c r="N82" s="182"/>
      <c r="O82" s="182"/>
      <c r="P82" s="302"/>
      <c r="Q82" s="302"/>
      <c r="R82" s="302"/>
      <c r="S82" s="303"/>
      <c r="T82" s="182"/>
      <c r="U82" s="182"/>
      <c r="V82" s="182"/>
      <c r="W82" s="182"/>
      <c r="X82" s="182"/>
      <c r="Y82" s="182"/>
      <c r="Z82" s="182"/>
      <c r="AA82" s="182"/>
      <c r="AB82" s="182"/>
      <c r="AC82" s="304"/>
      <c r="AD82" s="304"/>
      <c r="AE82" s="304"/>
      <c r="AF82" s="304"/>
      <c r="AG82" s="304"/>
      <c r="AH82" s="304"/>
      <c r="AI82" s="304"/>
      <c r="AJ82" s="304"/>
      <c r="AK82" s="304"/>
      <c r="AL82" s="304"/>
      <c r="AM82" s="304"/>
      <c r="AN82" s="304"/>
      <c r="AO82" s="304"/>
      <c r="AP82" s="304"/>
      <c r="AQ82" s="304"/>
      <c r="AR82" s="304"/>
      <c r="AS82" s="304"/>
      <c r="AT82" s="304"/>
      <c r="AU82" s="304"/>
      <c r="AV82" s="304"/>
      <c r="AW82" s="304"/>
      <c r="AX82" s="304"/>
      <c r="AY82" s="304"/>
      <c r="AZ82" s="304"/>
      <c r="BA82" s="304"/>
      <c r="BB82" s="304"/>
      <c r="BC82" s="304"/>
      <c r="BD82" s="304"/>
      <c r="BE82" s="304"/>
      <c r="BF82" s="304"/>
      <c r="BG82" s="304"/>
      <c r="BH82" s="304"/>
      <c r="BI82" s="304"/>
      <c r="BJ82" s="304"/>
      <c r="BK82" s="304"/>
      <c r="BL82" s="304"/>
      <c r="BM82" s="304"/>
      <c r="BN82" s="304"/>
      <c r="BO82" s="304"/>
      <c r="BP82" s="304"/>
      <c r="BQ82" s="304"/>
      <c r="BR82" s="304"/>
      <c r="BS82" s="304"/>
      <c r="BT82" s="304"/>
      <c r="BU82" s="304"/>
      <c r="BV82" s="304"/>
      <c r="BW82" s="304"/>
      <c r="BX82" s="304"/>
      <c r="BY82" s="304"/>
      <c r="BZ82" s="304"/>
      <c r="CA82" s="304"/>
      <c r="CB82" s="304"/>
      <c r="CC82" s="304"/>
      <c r="CD82" s="304"/>
      <c r="CE82" s="304"/>
      <c r="CF82" s="304"/>
    </row>
    <row r="83" spans="1:84" ht="15.65" customHeight="1" x14ac:dyDescent="0.35">
      <c r="A83" s="133"/>
      <c r="B83" s="134"/>
      <c r="C83" s="135"/>
      <c r="D83" s="49">
        <f t="shared" ref="D83:D89" si="10">Anno_rendicontato</f>
        <v>2024</v>
      </c>
      <c r="E83" s="162"/>
      <c r="F83" s="163"/>
      <c r="G83" s="164"/>
      <c r="H83" s="165"/>
      <c r="I83" s="164"/>
      <c r="J83" s="352"/>
      <c r="K83" s="352"/>
      <c r="L83" s="305">
        <f>J83+K83</f>
        <v>0</v>
      </c>
      <c r="M83" s="320"/>
      <c r="P83" s="302"/>
      <c r="Q83" s="302"/>
      <c r="R83" s="302"/>
      <c r="S83" s="307"/>
      <c r="Y83" s="302"/>
    </row>
    <row r="84" spans="1:84" ht="15.65" customHeight="1" x14ac:dyDescent="0.35">
      <c r="A84" s="136"/>
      <c r="B84" s="137"/>
      <c r="C84" s="138"/>
      <c r="D84" s="58">
        <f t="shared" si="10"/>
        <v>2024</v>
      </c>
      <c r="E84" s="153"/>
      <c r="F84" s="154"/>
      <c r="G84" s="155"/>
      <c r="H84" s="156"/>
      <c r="I84" s="155"/>
      <c r="J84" s="353"/>
      <c r="K84" s="353"/>
      <c r="L84" s="305">
        <f t="shared" ref="L84:L91" si="11">J84+K84</f>
        <v>0</v>
      </c>
      <c r="M84" s="320"/>
      <c r="P84" s="302"/>
      <c r="Q84" s="302"/>
      <c r="R84" s="302"/>
      <c r="S84" s="307"/>
      <c r="Y84" s="302"/>
    </row>
    <row r="85" spans="1:84" ht="15.65" customHeight="1" x14ac:dyDescent="0.35">
      <c r="A85" s="136"/>
      <c r="B85" s="137"/>
      <c r="C85" s="138"/>
      <c r="D85" s="58">
        <f t="shared" si="10"/>
        <v>2024</v>
      </c>
      <c r="E85" s="153"/>
      <c r="F85" s="154"/>
      <c r="G85" s="155"/>
      <c r="H85" s="156"/>
      <c r="I85" s="155"/>
      <c r="J85" s="353"/>
      <c r="K85" s="353"/>
      <c r="L85" s="305">
        <f t="shared" si="11"/>
        <v>0</v>
      </c>
      <c r="M85" s="320"/>
      <c r="P85" s="302"/>
      <c r="Q85" s="302"/>
      <c r="R85" s="302"/>
      <c r="S85" s="307"/>
    </row>
    <row r="86" spans="1:84" ht="15.65" customHeight="1" x14ac:dyDescent="0.35">
      <c r="A86" s="136"/>
      <c r="B86" s="139"/>
      <c r="C86" s="138"/>
      <c r="D86" s="58">
        <f t="shared" si="10"/>
        <v>2024</v>
      </c>
      <c r="E86" s="153"/>
      <c r="F86" s="154"/>
      <c r="G86" s="155"/>
      <c r="H86" s="156"/>
      <c r="I86" s="155"/>
      <c r="J86" s="353"/>
      <c r="K86" s="353"/>
      <c r="L86" s="305">
        <f t="shared" si="11"/>
        <v>0</v>
      </c>
      <c r="M86" s="320"/>
    </row>
    <row r="87" spans="1:84" ht="15.65" customHeight="1" x14ac:dyDescent="0.35">
      <c r="A87" s="136"/>
      <c r="B87" s="137"/>
      <c r="C87" s="138"/>
      <c r="D87" s="58">
        <f t="shared" si="10"/>
        <v>2024</v>
      </c>
      <c r="E87" s="153"/>
      <c r="F87" s="154"/>
      <c r="G87" s="155"/>
      <c r="H87" s="156"/>
      <c r="I87" s="155"/>
      <c r="J87" s="353"/>
      <c r="K87" s="353"/>
      <c r="L87" s="305">
        <f t="shared" si="11"/>
        <v>0</v>
      </c>
      <c r="M87" s="320"/>
    </row>
    <row r="88" spans="1:84" ht="15.65" customHeight="1" x14ac:dyDescent="0.35">
      <c r="A88" s="136"/>
      <c r="B88" s="137"/>
      <c r="C88" s="138"/>
      <c r="D88" s="58">
        <f t="shared" si="10"/>
        <v>2024</v>
      </c>
      <c r="E88" s="153"/>
      <c r="F88" s="154"/>
      <c r="G88" s="155"/>
      <c r="H88" s="156"/>
      <c r="I88" s="155"/>
      <c r="J88" s="353"/>
      <c r="K88" s="353"/>
      <c r="L88" s="305">
        <f t="shared" si="11"/>
        <v>0</v>
      </c>
      <c r="M88" s="320"/>
    </row>
    <row r="89" spans="1:84" ht="15.65" customHeight="1" x14ac:dyDescent="0.35">
      <c r="A89" s="136"/>
      <c r="B89" s="137"/>
      <c r="C89" s="138"/>
      <c r="D89" s="58">
        <f t="shared" si="10"/>
        <v>2024</v>
      </c>
      <c r="E89" s="153"/>
      <c r="F89" s="154"/>
      <c r="G89" s="155"/>
      <c r="H89" s="156"/>
      <c r="I89" s="155"/>
      <c r="J89" s="353"/>
      <c r="K89" s="353"/>
      <c r="L89" s="305">
        <f t="shared" si="11"/>
        <v>0</v>
      </c>
      <c r="M89" s="320"/>
    </row>
    <row r="90" spans="1:84" ht="15.65" customHeight="1" x14ac:dyDescent="0.35">
      <c r="A90" s="136"/>
      <c r="B90" s="137"/>
      <c r="C90" s="138"/>
      <c r="D90" s="58">
        <f>Anno_rendicontato</f>
        <v>2024</v>
      </c>
      <c r="E90" s="153"/>
      <c r="F90" s="154"/>
      <c r="G90" s="155"/>
      <c r="H90" s="156"/>
      <c r="I90" s="155"/>
      <c r="J90" s="353"/>
      <c r="K90" s="353"/>
      <c r="L90" s="305">
        <f t="shared" si="11"/>
        <v>0</v>
      </c>
      <c r="M90" s="320"/>
    </row>
    <row r="91" spans="1:84" ht="15.65" customHeight="1" thickBot="1" x14ac:dyDescent="0.4">
      <c r="A91" s="140"/>
      <c r="B91" s="141"/>
      <c r="C91" s="142"/>
      <c r="D91" s="309">
        <f>Anno_rendicontato</f>
        <v>2024</v>
      </c>
      <c r="E91" s="158"/>
      <c r="F91" s="158"/>
      <c r="G91" s="159"/>
      <c r="H91" s="160"/>
      <c r="I91" s="159"/>
      <c r="J91" s="354"/>
      <c r="K91" s="355"/>
      <c r="L91" s="305">
        <f t="shared" si="11"/>
        <v>0</v>
      </c>
      <c r="M91" s="320"/>
    </row>
    <row r="92" spans="1:84" s="306" customFormat="1" ht="20.149999999999999" customHeight="1" thickBot="1" x14ac:dyDescent="0.4">
      <c r="C92" s="310"/>
      <c r="D92" s="310"/>
      <c r="E92" s="310"/>
      <c r="F92" s="310"/>
      <c r="G92" s="310"/>
      <c r="H92" s="311"/>
      <c r="I92" s="310"/>
      <c r="J92" s="312">
        <f>SUM(J83:J91)</f>
        <v>0</v>
      </c>
      <c r="K92" s="312">
        <f>SUM(K83:K91)</f>
        <v>0</v>
      </c>
      <c r="L92" s="313">
        <f>SUM(L83:L91)</f>
        <v>0</v>
      </c>
      <c r="M92" s="315"/>
    </row>
    <row r="93" spans="1:84" s="306" customFormat="1" x14ac:dyDescent="0.35">
      <c r="H93" s="316"/>
      <c r="J93" s="317"/>
      <c r="K93" s="317"/>
      <c r="L93" s="317"/>
    </row>
    <row r="94" spans="1:84" s="306" customFormat="1" x14ac:dyDescent="0.35">
      <c r="B94" s="321" t="s">
        <v>170</v>
      </c>
      <c r="H94" s="316"/>
      <c r="J94" s="317"/>
      <c r="K94" s="317"/>
      <c r="L94" s="317"/>
    </row>
    <row r="95" spans="1:84" s="306" customFormat="1" x14ac:dyDescent="0.35">
      <c r="B95" s="306" t="s">
        <v>160</v>
      </c>
      <c r="H95" s="316"/>
      <c r="J95" s="317"/>
      <c r="K95" s="317"/>
      <c r="L95" s="317"/>
    </row>
    <row r="96" spans="1:84" s="306" customFormat="1" x14ac:dyDescent="0.35">
      <c r="B96" s="306" t="s">
        <v>161</v>
      </c>
      <c r="H96" s="316"/>
      <c r="J96" s="317"/>
      <c r="K96" s="317"/>
      <c r="L96" s="317"/>
    </row>
    <row r="97" spans="2:12" s="306" customFormat="1" x14ac:dyDescent="0.35">
      <c r="B97" s="306" t="s">
        <v>162</v>
      </c>
      <c r="H97" s="316"/>
      <c r="J97" s="317"/>
      <c r="K97" s="317"/>
      <c r="L97" s="317"/>
    </row>
    <row r="98" spans="2:12" s="306" customFormat="1" x14ac:dyDescent="0.35">
      <c r="B98" s="306" t="s">
        <v>159</v>
      </c>
      <c r="H98" s="316"/>
      <c r="J98" s="317"/>
      <c r="K98" s="317"/>
      <c r="L98" s="317"/>
    </row>
    <row r="99" spans="2:12" s="306" customFormat="1" x14ac:dyDescent="0.35">
      <c r="H99" s="316"/>
      <c r="J99" s="317"/>
      <c r="K99" s="317"/>
      <c r="L99" s="317"/>
    </row>
    <row r="100" spans="2:12" s="306" customFormat="1" x14ac:dyDescent="0.35">
      <c r="B100" s="306" t="s">
        <v>169</v>
      </c>
      <c r="H100" s="316"/>
      <c r="J100" s="317"/>
      <c r="K100" s="317"/>
      <c r="L100" s="317"/>
    </row>
    <row r="101" spans="2:12" s="306" customFormat="1" x14ac:dyDescent="0.35">
      <c r="H101" s="316"/>
      <c r="J101" s="317"/>
      <c r="K101" s="317"/>
      <c r="L101" s="317"/>
    </row>
    <row r="102" spans="2:12" s="306" customFormat="1" x14ac:dyDescent="0.35">
      <c r="B102" s="322" t="s">
        <v>163</v>
      </c>
      <c r="H102" s="316"/>
      <c r="J102" s="317"/>
      <c r="K102" s="317"/>
      <c r="L102" s="317"/>
    </row>
    <row r="103" spans="2:12" s="306" customFormat="1" x14ac:dyDescent="0.35">
      <c r="B103" s="306" t="s">
        <v>164</v>
      </c>
      <c r="H103" s="316"/>
      <c r="J103" s="317"/>
      <c r="K103" s="317"/>
      <c r="L103" s="317"/>
    </row>
    <row r="104" spans="2:12" s="306" customFormat="1" x14ac:dyDescent="0.35">
      <c r="B104" s="306" t="s">
        <v>165</v>
      </c>
      <c r="H104" s="316"/>
      <c r="J104" s="317"/>
      <c r="K104" s="317"/>
      <c r="L104" s="317"/>
    </row>
    <row r="105" spans="2:12" s="306" customFormat="1" x14ac:dyDescent="0.35">
      <c r="B105" s="306" t="s">
        <v>166</v>
      </c>
      <c r="H105" s="316"/>
      <c r="J105" s="317"/>
      <c r="K105" s="317"/>
      <c r="L105" s="317"/>
    </row>
    <row r="106" spans="2:12" s="306" customFormat="1" x14ac:dyDescent="0.35">
      <c r="B106" s="306" t="s">
        <v>167</v>
      </c>
      <c r="H106" s="316"/>
      <c r="J106" s="317"/>
      <c r="K106" s="317"/>
      <c r="L106" s="317"/>
    </row>
    <row r="107" spans="2:12" s="306" customFormat="1" x14ac:dyDescent="0.35">
      <c r="B107" s="306" t="s">
        <v>168</v>
      </c>
      <c r="H107" s="316"/>
      <c r="J107" s="317"/>
      <c r="K107" s="317"/>
      <c r="L107" s="317"/>
    </row>
    <row r="108" spans="2:12" s="306" customFormat="1" x14ac:dyDescent="0.35">
      <c r="H108" s="316"/>
      <c r="J108" s="317"/>
      <c r="K108" s="317"/>
      <c r="L108" s="317"/>
    </row>
    <row r="109" spans="2:12" s="306" customFormat="1" x14ac:dyDescent="0.35">
      <c r="B109" s="306" t="s">
        <v>171</v>
      </c>
      <c r="E109" s="306" t="s">
        <v>172</v>
      </c>
      <c r="H109" s="316"/>
      <c r="J109" s="317"/>
      <c r="K109" s="317"/>
      <c r="L109" s="317"/>
    </row>
    <row r="110" spans="2:12" s="306" customFormat="1" x14ac:dyDescent="0.35">
      <c r="B110" s="243"/>
      <c r="C110" s="243"/>
      <c r="D110" s="243"/>
      <c r="E110" s="306" t="s">
        <v>173</v>
      </c>
      <c r="F110" s="243"/>
      <c r="G110" s="243"/>
      <c r="H110" s="323"/>
      <c r="I110" s="243"/>
      <c r="J110" s="318"/>
      <c r="K110" s="317"/>
      <c r="L110" s="317"/>
    </row>
    <row r="111" spans="2:12" s="306" customFormat="1" x14ac:dyDescent="0.35">
      <c r="E111" s="306" t="s">
        <v>174</v>
      </c>
      <c r="H111" s="316"/>
      <c r="J111" s="317"/>
      <c r="K111" s="317"/>
      <c r="L111" s="317"/>
    </row>
    <row r="112" spans="2:12" s="306" customFormat="1" x14ac:dyDescent="0.35">
      <c r="E112" s="306" t="s">
        <v>175</v>
      </c>
      <c r="H112" s="316"/>
      <c r="J112" s="317"/>
      <c r="K112" s="317"/>
      <c r="L112" s="317"/>
    </row>
    <row r="113" spans="2:12" s="306" customFormat="1" x14ac:dyDescent="0.35">
      <c r="E113" s="306" t="s">
        <v>176</v>
      </c>
      <c r="H113" s="316"/>
      <c r="J113" s="317"/>
      <c r="K113" s="317"/>
      <c r="L113" s="317"/>
    </row>
    <row r="114" spans="2:12" s="306" customFormat="1" x14ac:dyDescent="0.35">
      <c r="E114" s="306" t="s">
        <v>177</v>
      </c>
      <c r="H114" s="316"/>
      <c r="J114" s="317"/>
      <c r="K114" s="317"/>
      <c r="L114" s="317"/>
    </row>
    <row r="115" spans="2:12" s="306" customFormat="1" x14ac:dyDescent="0.35">
      <c r="H115" s="316"/>
      <c r="J115" s="317"/>
      <c r="K115" s="317"/>
      <c r="L115" s="317"/>
    </row>
    <row r="116" spans="2:12" s="306" customFormat="1" x14ac:dyDescent="0.35">
      <c r="H116" s="316"/>
      <c r="J116" s="317"/>
      <c r="K116" s="317"/>
      <c r="L116" s="317"/>
    </row>
    <row r="117" spans="2:12" s="306" customFormat="1" x14ac:dyDescent="0.35">
      <c r="H117" s="316"/>
      <c r="J117" s="317"/>
      <c r="K117" s="317"/>
      <c r="L117" s="317"/>
    </row>
    <row r="118" spans="2:12" s="306" customFormat="1" x14ac:dyDescent="0.35">
      <c r="H118" s="316"/>
      <c r="J118" s="317"/>
      <c r="K118" s="317"/>
      <c r="L118" s="317"/>
    </row>
    <row r="119" spans="2:12" s="306" customFormat="1" x14ac:dyDescent="0.35">
      <c r="H119" s="316"/>
      <c r="J119" s="317"/>
      <c r="K119" s="317"/>
      <c r="L119" s="317"/>
    </row>
    <row r="120" spans="2:12" s="306" customFormat="1" x14ac:dyDescent="0.35">
      <c r="H120" s="316"/>
      <c r="J120" s="317"/>
      <c r="K120" s="317"/>
      <c r="L120" s="317"/>
    </row>
    <row r="121" spans="2:12" s="306" customFormat="1" x14ac:dyDescent="0.35">
      <c r="B121" s="597" t="s">
        <v>66</v>
      </c>
      <c r="C121" s="597"/>
      <c r="D121" s="597"/>
      <c r="E121" s="597"/>
      <c r="F121" s="597"/>
      <c r="G121" s="597"/>
      <c r="H121" s="597"/>
      <c r="I121" s="597"/>
      <c r="J121" s="597"/>
      <c r="K121" s="317"/>
      <c r="L121" s="317"/>
    </row>
    <row r="122" spans="2:12" s="306" customFormat="1" x14ac:dyDescent="0.35">
      <c r="H122" s="316"/>
      <c r="J122" s="317"/>
      <c r="K122" s="317"/>
      <c r="L122" s="317"/>
    </row>
    <row r="123" spans="2:12" s="306" customFormat="1" x14ac:dyDescent="0.35">
      <c r="H123" s="316"/>
      <c r="J123" s="317"/>
      <c r="K123" s="317"/>
      <c r="L123" s="317"/>
    </row>
    <row r="124" spans="2:12" s="306" customFormat="1" x14ac:dyDescent="0.35">
      <c r="H124" s="316"/>
      <c r="J124" s="317"/>
      <c r="K124" s="317"/>
      <c r="L124" s="317"/>
    </row>
    <row r="125" spans="2:12" s="306" customFormat="1" x14ac:dyDescent="0.35">
      <c r="H125" s="316"/>
      <c r="J125" s="317"/>
      <c r="K125" s="317"/>
      <c r="L125" s="317"/>
    </row>
    <row r="126" spans="2:12" s="306" customFormat="1" x14ac:dyDescent="0.35">
      <c r="H126" s="316"/>
      <c r="J126" s="317"/>
      <c r="K126" s="317"/>
      <c r="L126" s="317"/>
    </row>
    <row r="127" spans="2:12" s="306" customFormat="1" x14ac:dyDescent="0.35">
      <c r="H127" s="316"/>
      <c r="J127" s="317"/>
      <c r="K127" s="317"/>
      <c r="L127" s="317"/>
    </row>
    <row r="128" spans="2:12" s="306" customFormat="1" x14ac:dyDescent="0.35">
      <c r="H128" s="316"/>
      <c r="J128" s="317"/>
      <c r="K128" s="317"/>
      <c r="L128" s="317"/>
    </row>
    <row r="129" spans="8:12" s="306" customFormat="1" x14ac:dyDescent="0.35">
      <c r="H129" s="316"/>
      <c r="J129" s="317"/>
      <c r="K129" s="317"/>
      <c r="L129" s="317"/>
    </row>
    <row r="130" spans="8:12" s="306" customFormat="1" x14ac:dyDescent="0.35">
      <c r="H130" s="316"/>
      <c r="J130" s="317"/>
      <c r="K130" s="317"/>
      <c r="L130" s="317"/>
    </row>
    <row r="131" spans="8:12" s="306" customFormat="1" x14ac:dyDescent="0.35">
      <c r="H131" s="316"/>
      <c r="J131" s="317"/>
      <c r="K131" s="317"/>
      <c r="L131" s="317"/>
    </row>
    <row r="132" spans="8:12" s="306" customFormat="1" x14ac:dyDescent="0.35">
      <c r="H132" s="316"/>
      <c r="J132" s="317"/>
      <c r="K132" s="317"/>
      <c r="L132" s="317"/>
    </row>
    <row r="133" spans="8:12" s="306" customFormat="1" x14ac:dyDescent="0.35">
      <c r="H133" s="316"/>
      <c r="J133" s="317"/>
      <c r="K133" s="317"/>
      <c r="L133" s="317"/>
    </row>
    <row r="134" spans="8:12" s="306" customFormat="1" x14ac:dyDescent="0.35">
      <c r="H134" s="316"/>
      <c r="J134" s="317"/>
      <c r="K134" s="317"/>
      <c r="L134" s="317"/>
    </row>
    <row r="135" spans="8:12" s="306" customFormat="1" x14ac:dyDescent="0.35">
      <c r="H135" s="316"/>
      <c r="J135" s="317"/>
      <c r="K135" s="317"/>
      <c r="L135" s="317"/>
    </row>
    <row r="136" spans="8:12" s="306" customFormat="1" x14ac:dyDescent="0.35">
      <c r="H136" s="316"/>
      <c r="J136" s="317"/>
      <c r="K136" s="317"/>
      <c r="L136" s="317"/>
    </row>
    <row r="137" spans="8:12" s="306" customFormat="1" x14ac:dyDescent="0.35">
      <c r="H137" s="316"/>
      <c r="J137" s="317"/>
      <c r="K137" s="317"/>
      <c r="L137" s="317"/>
    </row>
    <row r="138" spans="8:12" s="306" customFormat="1" x14ac:dyDescent="0.35">
      <c r="H138" s="316"/>
      <c r="J138" s="317"/>
      <c r="K138" s="317"/>
      <c r="L138" s="317"/>
    </row>
    <row r="139" spans="8:12" s="306" customFormat="1" x14ac:dyDescent="0.35">
      <c r="H139" s="316"/>
      <c r="J139" s="317"/>
      <c r="K139" s="317"/>
      <c r="L139" s="317"/>
    </row>
    <row r="140" spans="8:12" s="306" customFormat="1" x14ac:dyDescent="0.35">
      <c r="H140" s="316"/>
      <c r="J140" s="317"/>
      <c r="K140" s="317"/>
      <c r="L140" s="317"/>
    </row>
    <row r="141" spans="8:12" s="306" customFormat="1" x14ac:dyDescent="0.35">
      <c r="H141" s="316"/>
      <c r="J141" s="317"/>
      <c r="K141" s="317"/>
      <c r="L141" s="317"/>
    </row>
    <row r="142" spans="8:12" s="306" customFormat="1" x14ac:dyDescent="0.35">
      <c r="H142" s="316"/>
      <c r="J142" s="317"/>
      <c r="K142" s="317"/>
      <c r="L142" s="317"/>
    </row>
    <row r="143" spans="8:12" s="306" customFormat="1" x14ac:dyDescent="0.35">
      <c r="H143" s="316"/>
      <c r="J143" s="317"/>
      <c r="K143" s="317"/>
      <c r="L143" s="317"/>
    </row>
    <row r="144" spans="8:12" s="306" customFormat="1" x14ac:dyDescent="0.35">
      <c r="H144" s="316"/>
      <c r="J144" s="317"/>
      <c r="K144" s="317"/>
      <c r="L144" s="317"/>
    </row>
    <row r="145" spans="8:12" s="306" customFormat="1" x14ac:dyDescent="0.35">
      <c r="H145" s="316"/>
      <c r="J145" s="317"/>
      <c r="K145" s="317"/>
      <c r="L145" s="317"/>
    </row>
    <row r="146" spans="8:12" s="306" customFormat="1" x14ac:dyDescent="0.35">
      <c r="H146" s="316"/>
      <c r="J146" s="317"/>
      <c r="K146" s="317"/>
      <c r="L146" s="317"/>
    </row>
    <row r="147" spans="8:12" s="306" customFormat="1" x14ac:dyDescent="0.35">
      <c r="H147" s="316"/>
      <c r="J147" s="317"/>
      <c r="K147" s="317"/>
      <c r="L147" s="317"/>
    </row>
    <row r="148" spans="8:12" s="306" customFormat="1" x14ac:dyDescent="0.35">
      <c r="H148" s="316"/>
      <c r="J148" s="317"/>
      <c r="K148" s="317"/>
      <c r="L148" s="317"/>
    </row>
    <row r="149" spans="8:12" s="306" customFormat="1" x14ac:dyDescent="0.35">
      <c r="H149" s="316"/>
      <c r="J149" s="317"/>
      <c r="K149" s="317"/>
      <c r="L149" s="317"/>
    </row>
    <row r="150" spans="8:12" s="306" customFormat="1" x14ac:dyDescent="0.35">
      <c r="H150" s="316"/>
      <c r="J150" s="317"/>
      <c r="K150" s="317"/>
      <c r="L150" s="317"/>
    </row>
    <row r="151" spans="8:12" s="306" customFormat="1" x14ac:dyDescent="0.35">
      <c r="H151" s="316"/>
      <c r="J151" s="317"/>
      <c r="K151" s="317"/>
      <c r="L151" s="317"/>
    </row>
    <row r="152" spans="8:12" s="306" customFormat="1" x14ac:dyDescent="0.35">
      <c r="H152" s="316"/>
      <c r="J152" s="317"/>
      <c r="K152" s="317"/>
      <c r="L152" s="317"/>
    </row>
    <row r="153" spans="8:12" s="306" customFormat="1" x14ac:dyDescent="0.35">
      <c r="H153" s="316"/>
      <c r="J153" s="317"/>
      <c r="K153" s="317"/>
      <c r="L153" s="317"/>
    </row>
    <row r="154" spans="8:12" s="306" customFormat="1" x14ac:dyDescent="0.35">
      <c r="H154" s="316"/>
      <c r="J154" s="317"/>
      <c r="K154" s="317"/>
      <c r="L154" s="317"/>
    </row>
    <row r="155" spans="8:12" s="306" customFormat="1" x14ac:dyDescent="0.35">
      <c r="H155" s="316"/>
      <c r="J155" s="317"/>
      <c r="K155" s="317"/>
      <c r="L155" s="317"/>
    </row>
    <row r="156" spans="8:12" s="306" customFormat="1" x14ac:dyDescent="0.35">
      <c r="H156" s="316"/>
      <c r="J156" s="317"/>
      <c r="K156" s="317"/>
      <c r="L156" s="317"/>
    </row>
    <row r="157" spans="8:12" s="306" customFormat="1" x14ac:dyDescent="0.35">
      <c r="H157" s="316"/>
      <c r="J157" s="317"/>
      <c r="K157" s="317"/>
      <c r="L157" s="317"/>
    </row>
    <row r="158" spans="8:12" s="306" customFormat="1" x14ac:dyDescent="0.35">
      <c r="H158" s="316"/>
      <c r="J158" s="317"/>
      <c r="K158" s="317"/>
      <c r="L158" s="317"/>
    </row>
    <row r="159" spans="8:12" s="306" customFormat="1" x14ac:dyDescent="0.35">
      <c r="H159" s="316"/>
      <c r="J159" s="317"/>
      <c r="K159" s="317"/>
      <c r="L159" s="317"/>
    </row>
    <row r="160" spans="8:12" s="306" customFormat="1" x14ac:dyDescent="0.35">
      <c r="H160" s="316"/>
      <c r="J160" s="317"/>
      <c r="K160" s="317"/>
      <c r="L160" s="317"/>
    </row>
    <row r="161" spans="8:12" s="306" customFormat="1" x14ac:dyDescent="0.35">
      <c r="H161" s="316"/>
      <c r="J161" s="317"/>
      <c r="K161" s="317"/>
      <c r="L161" s="317"/>
    </row>
    <row r="162" spans="8:12" s="306" customFormat="1" x14ac:dyDescent="0.35">
      <c r="H162" s="316"/>
      <c r="J162" s="317"/>
      <c r="K162" s="317"/>
      <c r="L162" s="317"/>
    </row>
    <row r="163" spans="8:12" s="306" customFormat="1" x14ac:dyDescent="0.35">
      <c r="H163" s="316"/>
      <c r="J163" s="317"/>
      <c r="K163" s="317"/>
      <c r="L163" s="317"/>
    </row>
    <row r="164" spans="8:12" s="306" customFormat="1" x14ac:dyDescent="0.35">
      <c r="H164" s="316"/>
      <c r="J164" s="317"/>
      <c r="K164" s="317"/>
      <c r="L164" s="317"/>
    </row>
    <row r="165" spans="8:12" s="306" customFormat="1" x14ac:dyDescent="0.35">
      <c r="H165" s="316"/>
      <c r="J165" s="317"/>
      <c r="K165" s="317"/>
      <c r="L165" s="317"/>
    </row>
    <row r="166" spans="8:12" s="306" customFormat="1" x14ac:dyDescent="0.35">
      <c r="H166" s="316"/>
      <c r="J166" s="317"/>
      <c r="K166" s="317"/>
      <c r="L166" s="317"/>
    </row>
    <row r="167" spans="8:12" s="306" customFormat="1" x14ac:dyDescent="0.35">
      <c r="H167" s="316"/>
      <c r="J167" s="317"/>
      <c r="K167" s="317"/>
      <c r="L167" s="317"/>
    </row>
    <row r="168" spans="8:12" s="306" customFormat="1" x14ac:dyDescent="0.35">
      <c r="H168" s="316"/>
      <c r="J168" s="317"/>
      <c r="K168" s="317"/>
      <c r="L168" s="317"/>
    </row>
    <row r="169" spans="8:12" s="306" customFormat="1" x14ac:dyDescent="0.35">
      <c r="H169" s="316"/>
      <c r="J169" s="317"/>
      <c r="K169" s="317"/>
      <c r="L169" s="317"/>
    </row>
    <row r="170" spans="8:12" s="306" customFormat="1" x14ac:dyDescent="0.35">
      <c r="H170" s="316"/>
      <c r="J170" s="317"/>
      <c r="K170" s="317"/>
      <c r="L170" s="317"/>
    </row>
    <row r="171" spans="8:12" s="306" customFormat="1" x14ac:dyDescent="0.35">
      <c r="H171" s="316"/>
      <c r="J171" s="317"/>
      <c r="K171" s="317"/>
      <c r="L171" s="317"/>
    </row>
    <row r="172" spans="8:12" s="306" customFormat="1" x14ac:dyDescent="0.35">
      <c r="H172" s="316"/>
      <c r="J172" s="317"/>
      <c r="K172" s="317"/>
      <c r="L172" s="317"/>
    </row>
    <row r="173" spans="8:12" s="306" customFormat="1" x14ac:dyDescent="0.35">
      <c r="H173" s="316"/>
      <c r="J173" s="317"/>
      <c r="K173" s="317"/>
      <c r="L173" s="317"/>
    </row>
    <row r="174" spans="8:12" s="306" customFormat="1" x14ac:dyDescent="0.35">
      <c r="H174" s="316"/>
      <c r="J174" s="317"/>
      <c r="K174" s="317"/>
      <c r="L174" s="317"/>
    </row>
    <row r="175" spans="8:12" s="306" customFormat="1" x14ac:dyDescent="0.35">
      <c r="H175" s="316"/>
      <c r="J175" s="317"/>
      <c r="K175" s="317"/>
      <c r="L175" s="317"/>
    </row>
    <row r="176" spans="8:12" s="306" customFormat="1" x14ac:dyDescent="0.35">
      <c r="H176" s="316"/>
      <c r="J176" s="317"/>
      <c r="K176" s="317"/>
      <c r="L176" s="317"/>
    </row>
    <row r="177" spans="8:12" s="306" customFormat="1" x14ac:dyDescent="0.35">
      <c r="H177" s="316"/>
      <c r="J177" s="317"/>
      <c r="K177" s="317"/>
      <c r="L177" s="317"/>
    </row>
    <row r="178" spans="8:12" s="306" customFormat="1" x14ac:dyDescent="0.35">
      <c r="H178" s="316"/>
      <c r="J178" s="317"/>
      <c r="K178" s="317"/>
      <c r="L178" s="317"/>
    </row>
    <row r="179" spans="8:12" s="306" customFormat="1" x14ac:dyDescent="0.35">
      <c r="H179" s="316"/>
      <c r="J179" s="317"/>
      <c r="K179" s="317"/>
      <c r="L179" s="317"/>
    </row>
    <row r="180" spans="8:12" s="306" customFormat="1" x14ac:dyDescent="0.35">
      <c r="H180" s="316"/>
      <c r="J180" s="317"/>
      <c r="K180" s="317"/>
      <c r="L180" s="317"/>
    </row>
    <row r="181" spans="8:12" s="306" customFormat="1" x14ac:dyDescent="0.35">
      <c r="H181" s="316"/>
      <c r="J181" s="317"/>
      <c r="K181" s="317"/>
      <c r="L181" s="317"/>
    </row>
    <row r="182" spans="8:12" s="306" customFormat="1" x14ac:dyDescent="0.35">
      <c r="H182" s="316"/>
      <c r="J182" s="317"/>
      <c r="K182" s="317"/>
      <c r="L182" s="317"/>
    </row>
    <row r="183" spans="8:12" s="306" customFormat="1" x14ac:dyDescent="0.35">
      <c r="H183" s="316"/>
      <c r="J183" s="317"/>
      <c r="K183" s="317"/>
      <c r="L183" s="317"/>
    </row>
    <row r="184" spans="8:12" s="306" customFormat="1" x14ac:dyDescent="0.35">
      <c r="H184" s="316"/>
      <c r="J184" s="317"/>
      <c r="K184" s="317"/>
      <c r="L184" s="317"/>
    </row>
    <row r="185" spans="8:12" s="306" customFormat="1" x14ac:dyDescent="0.35">
      <c r="H185" s="316"/>
      <c r="J185" s="317"/>
      <c r="K185" s="317"/>
      <c r="L185" s="317"/>
    </row>
    <row r="186" spans="8:12" s="306" customFormat="1" x14ac:dyDescent="0.35">
      <c r="H186" s="316"/>
      <c r="J186" s="317"/>
      <c r="K186" s="317"/>
      <c r="L186" s="317"/>
    </row>
    <row r="187" spans="8:12" s="306" customFormat="1" x14ac:dyDescent="0.35">
      <c r="H187" s="316"/>
      <c r="J187" s="317"/>
      <c r="K187" s="317"/>
      <c r="L187" s="317"/>
    </row>
    <row r="188" spans="8:12" s="306" customFormat="1" x14ac:dyDescent="0.35">
      <c r="H188" s="316"/>
      <c r="J188" s="317"/>
      <c r="K188" s="317"/>
      <c r="L188" s="317"/>
    </row>
    <row r="189" spans="8:12" s="306" customFormat="1" x14ac:dyDescent="0.35">
      <c r="H189" s="316"/>
      <c r="J189" s="317"/>
      <c r="K189" s="317"/>
      <c r="L189" s="317"/>
    </row>
    <row r="190" spans="8:12" s="306" customFormat="1" x14ac:dyDescent="0.35">
      <c r="H190" s="316"/>
      <c r="J190" s="317"/>
      <c r="K190" s="317"/>
      <c r="L190" s="317"/>
    </row>
    <row r="191" spans="8:12" s="306" customFormat="1" x14ac:dyDescent="0.35">
      <c r="H191" s="316"/>
      <c r="J191" s="317"/>
      <c r="K191" s="317"/>
      <c r="L191" s="317"/>
    </row>
    <row r="192" spans="8:12" s="306" customFormat="1" x14ac:dyDescent="0.35">
      <c r="H192" s="316"/>
      <c r="J192" s="317"/>
      <c r="K192" s="317"/>
      <c r="L192" s="317"/>
    </row>
    <row r="193" spans="8:12" s="306" customFormat="1" x14ac:dyDescent="0.35">
      <c r="H193" s="316"/>
      <c r="J193" s="317"/>
      <c r="K193" s="317"/>
      <c r="L193" s="317"/>
    </row>
    <row r="194" spans="8:12" s="306" customFormat="1" x14ac:dyDescent="0.35">
      <c r="H194" s="316"/>
      <c r="J194" s="317"/>
      <c r="K194" s="317"/>
      <c r="L194" s="317"/>
    </row>
    <row r="195" spans="8:12" s="306" customFormat="1" x14ac:dyDescent="0.35">
      <c r="H195" s="316"/>
      <c r="J195" s="317"/>
      <c r="K195" s="317"/>
      <c r="L195" s="317"/>
    </row>
    <row r="196" spans="8:12" s="306" customFormat="1" x14ac:dyDescent="0.35">
      <c r="H196" s="316"/>
      <c r="J196" s="317"/>
      <c r="K196" s="317"/>
      <c r="L196" s="317"/>
    </row>
    <row r="197" spans="8:12" s="306" customFormat="1" x14ac:dyDescent="0.35">
      <c r="H197" s="316"/>
      <c r="J197" s="317"/>
      <c r="K197" s="317"/>
      <c r="L197" s="317"/>
    </row>
    <row r="198" spans="8:12" s="306" customFormat="1" x14ac:dyDescent="0.35">
      <c r="H198" s="316"/>
      <c r="J198" s="317"/>
      <c r="K198" s="317"/>
      <c r="L198" s="317"/>
    </row>
    <row r="199" spans="8:12" s="306" customFormat="1" x14ac:dyDescent="0.35">
      <c r="H199" s="316"/>
      <c r="J199" s="317"/>
      <c r="K199" s="317"/>
      <c r="L199" s="317"/>
    </row>
    <row r="200" spans="8:12" s="306" customFormat="1" x14ac:dyDescent="0.35">
      <c r="H200" s="316"/>
      <c r="J200" s="317"/>
      <c r="K200" s="317"/>
      <c r="L200" s="317"/>
    </row>
    <row r="201" spans="8:12" s="306" customFormat="1" x14ac:dyDescent="0.35">
      <c r="H201" s="316"/>
      <c r="J201" s="317"/>
      <c r="K201" s="317"/>
      <c r="L201" s="317"/>
    </row>
    <row r="202" spans="8:12" s="306" customFormat="1" x14ac:dyDescent="0.35">
      <c r="H202" s="316"/>
      <c r="J202" s="317"/>
      <c r="K202" s="317"/>
      <c r="L202" s="317"/>
    </row>
    <row r="203" spans="8:12" s="306" customFormat="1" x14ac:dyDescent="0.35">
      <c r="H203" s="316"/>
      <c r="J203" s="317"/>
      <c r="K203" s="317"/>
      <c r="L203" s="317"/>
    </row>
    <row r="204" spans="8:12" s="306" customFormat="1" x14ac:dyDescent="0.35">
      <c r="H204" s="316"/>
      <c r="J204" s="317"/>
      <c r="K204" s="317"/>
      <c r="L204" s="317"/>
    </row>
    <row r="205" spans="8:12" s="306" customFormat="1" x14ac:dyDescent="0.35">
      <c r="H205" s="316"/>
      <c r="J205" s="317"/>
      <c r="K205" s="317"/>
      <c r="L205" s="317"/>
    </row>
    <row r="206" spans="8:12" s="306" customFormat="1" x14ac:dyDescent="0.35">
      <c r="H206" s="316"/>
      <c r="J206" s="317"/>
      <c r="K206" s="317"/>
      <c r="L206" s="317"/>
    </row>
    <row r="207" spans="8:12" s="306" customFormat="1" x14ac:dyDescent="0.35">
      <c r="H207" s="316"/>
      <c r="J207" s="317"/>
      <c r="K207" s="317"/>
      <c r="L207" s="317"/>
    </row>
    <row r="208" spans="8:12" s="306" customFormat="1" x14ac:dyDescent="0.35">
      <c r="H208" s="316"/>
      <c r="J208" s="317"/>
      <c r="K208" s="317"/>
      <c r="L208" s="317"/>
    </row>
    <row r="209" spans="8:12" s="306" customFormat="1" x14ac:dyDescent="0.35">
      <c r="H209" s="316"/>
      <c r="J209" s="317"/>
      <c r="K209" s="317"/>
      <c r="L209" s="317"/>
    </row>
    <row r="210" spans="8:12" s="306" customFormat="1" x14ac:dyDescent="0.35">
      <c r="H210" s="316"/>
      <c r="J210" s="317"/>
      <c r="K210" s="317"/>
      <c r="L210" s="317"/>
    </row>
    <row r="211" spans="8:12" s="306" customFormat="1" x14ac:dyDescent="0.35">
      <c r="H211" s="316"/>
      <c r="J211" s="317"/>
      <c r="K211" s="317"/>
      <c r="L211" s="317"/>
    </row>
    <row r="212" spans="8:12" s="306" customFormat="1" x14ac:dyDescent="0.35">
      <c r="H212" s="316"/>
      <c r="J212" s="317"/>
      <c r="K212" s="317"/>
      <c r="L212" s="317"/>
    </row>
    <row r="213" spans="8:12" s="306" customFormat="1" x14ac:dyDescent="0.35">
      <c r="H213" s="316"/>
      <c r="J213" s="317"/>
      <c r="K213" s="317"/>
      <c r="L213" s="317"/>
    </row>
    <row r="214" spans="8:12" s="306" customFormat="1" x14ac:dyDescent="0.35">
      <c r="H214" s="316"/>
      <c r="J214" s="317"/>
      <c r="K214" s="317"/>
      <c r="L214" s="317"/>
    </row>
    <row r="215" spans="8:12" s="306" customFormat="1" x14ac:dyDescent="0.35">
      <c r="H215" s="316"/>
      <c r="J215" s="317"/>
      <c r="K215" s="317"/>
      <c r="L215" s="317"/>
    </row>
    <row r="216" spans="8:12" s="306" customFormat="1" x14ac:dyDescent="0.35">
      <c r="H216" s="316"/>
      <c r="J216" s="317"/>
      <c r="K216" s="317"/>
      <c r="L216" s="317"/>
    </row>
    <row r="217" spans="8:12" s="306" customFormat="1" x14ac:dyDescent="0.35">
      <c r="H217" s="316"/>
      <c r="J217" s="317"/>
      <c r="K217" s="317"/>
      <c r="L217" s="317"/>
    </row>
    <row r="218" spans="8:12" s="306" customFormat="1" x14ac:dyDescent="0.35">
      <c r="H218" s="316"/>
      <c r="J218" s="317"/>
      <c r="K218" s="317"/>
      <c r="L218" s="317"/>
    </row>
    <row r="219" spans="8:12" s="306" customFormat="1" x14ac:dyDescent="0.35">
      <c r="H219" s="316"/>
      <c r="J219" s="317"/>
      <c r="K219" s="317"/>
      <c r="L219" s="317"/>
    </row>
    <row r="220" spans="8:12" s="306" customFormat="1" x14ac:dyDescent="0.35">
      <c r="H220" s="316"/>
      <c r="J220" s="317"/>
      <c r="K220" s="317"/>
      <c r="L220" s="317"/>
    </row>
    <row r="221" spans="8:12" s="306" customFormat="1" x14ac:dyDescent="0.35">
      <c r="H221" s="316"/>
      <c r="J221" s="317"/>
      <c r="K221" s="317"/>
      <c r="L221" s="317"/>
    </row>
    <row r="222" spans="8:12" s="306" customFormat="1" x14ac:dyDescent="0.35">
      <c r="H222" s="316"/>
      <c r="J222" s="317"/>
      <c r="K222" s="317"/>
      <c r="L222" s="317"/>
    </row>
    <row r="223" spans="8:12" s="306" customFormat="1" x14ac:dyDescent="0.35">
      <c r="H223" s="316"/>
      <c r="J223" s="317"/>
      <c r="K223" s="317"/>
      <c r="L223" s="317"/>
    </row>
    <row r="224" spans="8:12" s="306" customFormat="1" x14ac:dyDescent="0.35">
      <c r="H224" s="316"/>
      <c r="J224" s="317"/>
      <c r="K224" s="317"/>
      <c r="L224" s="317"/>
    </row>
    <row r="225" spans="8:12" s="306" customFormat="1" x14ac:dyDescent="0.35">
      <c r="H225" s="316"/>
      <c r="J225" s="317"/>
      <c r="K225" s="317"/>
      <c r="L225" s="317"/>
    </row>
    <row r="226" spans="8:12" s="306" customFormat="1" x14ac:dyDescent="0.35">
      <c r="H226" s="316"/>
      <c r="J226" s="317"/>
      <c r="K226" s="317"/>
      <c r="L226" s="317"/>
    </row>
    <row r="227" spans="8:12" s="306" customFormat="1" x14ac:dyDescent="0.35">
      <c r="H227" s="316"/>
      <c r="J227" s="317"/>
      <c r="K227" s="317"/>
      <c r="L227" s="317"/>
    </row>
    <row r="228" spans="8:12" s="306" customFormat="1" x14ac:dyDescent="0.35">
      <c r="H228" s="316"/>
      <c r="J228" s="317"/>
      <c r="K228" s="317"/>
      <c r="L228" s="317"/>
    </row>
    <row r="229" spans="8:12" s="306" customFormat="1" x14ac:dyDescent="0.35">
      <c r="H229" s="316"/>
      <c r="J229" s="317"/>
      <c r="K229" s="317"/>
      <c r="L229" s="317"/>
    </row>
    <row r="230" spans="8:12" s="306" customFormat="1" x14ac:dyDescent="0.35">
      <c r="H230" s="316"/>
      <c r="J230" s="317"/>
      <c r="K230" s="317"/>
      <c r="L230" s="317"/>
    </row>
    <row r="231" spans="8:12" s="306" customFormat="1" x14ac:dyDescent="0.35">
      <c r="H231" s="316"/>
      <c r="J231" s="317"/>
      <c r="K231" s="317"/>
      <c r="L231" s="317"/>
    </row>
    <row r="232" spans="8:12" s="306" customFormat="1" x14ac:dyDescent="0.35">
      <c r="H232" s="316"/>
      <c r="J232" s="317"/>
      <c r="K232" s="317"/>
      <c r="L232" s="317"/>
    </row>
    <row r="233" spans="8:12" s="306" customFormat="1" x14ac:dyDescent="0.35">
      <c r="H233" s="316"/>
      <c r="J233" s="317"/>
      <c r="K233" s="317"/>
      <c r="L233" s="317"/>
    </row>
    <row r="234" spans="8:12" s="306" customFormat="1" x14ac:dyDescent="0.35">
      <c r="H234" s="316"/>
      <c r="J234" s="317"/>
      <c r="K234" s="317"/>
      <c r="L234" s="317"/>
    </row>
    <row r="235" spans="8:12" s="306" customFormat="1" x14ac:dyDescent="0.35">
      <c r="H235" s="316"/>
      <c r="J235" s="317"/>
      <c r="K235" s="317"/>
      <c r="L235" s="317"/>
    </row>
    <row r="236" spans="8:12" s="306" customFormat="1" x14ac:dyDescent="0.35">
      <c r="H236" s="316"/>
      <c r="J236" s="317"/>
      <c r="K236" s="317"/>
      <c r="L236" s="317"/>
    </row>
    <row r="237" spans="8:12" s="306" customFormat="1" x14ac:dyDescent="0.35">
      <c r="H237" s="316"/>
      <c r="J237" s="317"/>
      <c r="K237" s="317"/>
      <c r="L237" s="317"/>
    </row>
    <row r="238" spans="8:12" s="306" customFormat="1" x14ac:dyDescent="0.35">
      <c r="H238" s="316"/>
      <c r="J238" s="317"/>
      <c r="K238" s="317"/>
      <c r="L238" s="317"/>
    </row>
    <row r="239" spans="8:12" s="306" customFormat="1" x14ac:dyDescent="0.35">
      <c r="H239" s="316"/>
      <c r="J239" s="317"/>
      <c r="K239" s="317"/>
      <c r="L239" s="317"/>
    </row>
    <row r="240" spans="8:12" s="306" customFormat="1" x14ac:dyDescent="0.35">
      <c r="H240" s="316"/>
      <c r="J240" s="317"/>
      <c r="K240" s="317"/>
      <c r="L240" s="317"/>
    </row>
    <row r="241" spans="8:12" s="306" customFormat="1" x14ac:dyDescent="0.35">
      <c r="H241" s="316"/>
      <c r="J241" s="317"/>
      <c r="K241" s="317"/>
      <c r="L241" s="317"/>
    </row>
    <row r="242" spans="8:12" s="306" customFormat="1" x14ac:dyDescent="0.35">
      <c r="H242" s="316"/>
      <c r="J242" s="317"/>
      <c r="K242" s="317"/>
      <c r="L242" s="317"/>
    </row>
    <row r="243" spans="8:12" s="306" customFormat="1" x14ac:dyDescent="0.35">
      <c r="H243" s="316"/>
      <c r="J243" s="317"/>
      <c r="K243" s="317"/>
      <c r="L243" s="317"/>
    </row>
    <row r="244" spans="8:12" s="306" customFormat="1" x14ac:dyDescent="0.35">
      <c r="H244" s="316"/>
      <c r="J244" s="317"/>
      <c r="K244" s="317"/>
      <c r="L244" s="317"/>
    </row>
    <row r="245" spans="8:12" s="306" customFormat="1" x14ac:dyDescent="0.35">
      <c r="H245" s="316"/>
      <c r="J245" s="317"/>
      <c r="K245" s="317"/>
      <c r="L245" s="317"/>
    </row>
    <row r="246" spans="8:12" s="306" customFormat="1" x14ac:dyDescent="0.35">
      <c r="H246" s="316"/>
      <c r="J246" s="317"/>
      <c r="K246" s="317"/>
      <c r="L246" s="317"/>
    </row>
    <row r="247" spans="8:12" s="306" customFormat="1" x14ac:dyDescent="0.35">
      <c r="H247" s="316"/>
      <c r="J247" s="317"/>
      <c r="K247" s="317"/>
      <c r="L247" s="317"/>
    </row>
    <row r="248" spans="8:12" s="306" customFormat="1" x14ac:dyDescent="0.35">
      <c r="H248" s="316"/>
      <c r="J248" s="317"/>
      <c r="K248" s="317"/>
      <c r="L248" s="317"/>
    </row>
    <row r="249" spans="8:12" s="306" customFormat="1" x14ac:dyDescent="0.35">
      <c r="H249" s="316"/>
      <c r="J249" s="317"/>
      <c r="K249" s="317"/>
      <c r="L249" s="317"/>
    </row>
    <row r="250" spans="8:12" s="306" customFormat="1" x14ac:dyDescent="0.35">
      <c r="H250" s="316"/>
      <c r="J250" s="317"/>
      <c r="K250" s="317"/>
      <c r="L250" s="317"/>
    </row>
    <row r="251" spans="8:12" s="306" customFormat="1" x14ac:dyDescent="0.35">
      <c r="H251" s="316"/>
      <c r="J251" s="317"/>
      <c r="K251" s="317"/>
      <c r="L251" s="317"/>
    </row>
    <row r="252" spans="8:12" s="306" customFormat="1" x14ac:dyDescent="0.35">
      <c r="H252" s="316"/>
      <c r="J252" s="317"/>
      <c r="K252" s="317"/>
      <c r="L252" s="317"/>
    </row>
    <row r="253" spans="8:12" s="306" customFormat="1" x14ac:dyDescent="0.35">
      <c r="H253" s="316"/>
      <c r="J253" s="317"/>
      <c r="K253" s="317"/>
      <c r="L253" s="317"/>
    </row>
    <row r="254" spans="8:12" s="306" customFormat="1" x14ac:dyDescent="0.35">
      <c r="H254" s="316"/>
      <c r="J254" s="317"/>
      <c r="K254" s="317"/>
      <c r="L254" s="317"/>
    </row>
    <row r="255" spans="8:12" s="306" customFormat="1" x14ac:dyDescent="0.35">
      <c r="H255" s="316"/>
      <c r="J255" s="317"/>
      <c r="K255" s="317"/>
      <c r="L255" s="317"/>
    </row>
    <row r="256" spans="8:12" s="306" customFormat="1" x14ac:dyDescent="0.35">
      <c r="H256" s="316"/>
      <c r="J256" s="317"/>
      <c r="K256" s="317"/>
      <c r="L256" s="317"/>
    </row>
    <row r="257" spans="8:12" s="306" customFormat="1" x14ac:dyDescent="0.35">
      <c r="H257" s="316"/>
      <c r="J257" s="317"/>
      <c r="K257" s="317"/>
      <c r="L257" s="317"/>
    </row>
    <row r="258" spans="8:12" s="306" customFormat="1" x14ac:dyDescent="0.35">
      <c r="H258" s="316"/>
      <c r="J258" s="317"/>
      <c r="K258" s="317"/>
      <c r="L258" s="317"/>
    </row>
    <row r="259" spans="8:12" s="306" customFormat="1" x14ac:dyDescent="0.35">
      <c r="H259" s="316"/>
      <c r="J259" s="317"/>
      <c r="K259" s="317"/>
      <c r="L259" s="317"/>
    </row>
    <row r="260" spans="8:12" s="306" customFormat="1" x14ac:dyDescent="0.35">
      <c r="H260" s="316"/>
      <c r="J260" s="317"/>
      <c r="K260" s="317"/>
      <c r="L260" s="317"/>
    </row>
    <row r="261" spans="8:12" s="306" customFormat="1" x14ac:dyDescent="0.35">
      <c r="H261" s="316"/>
      <c r="J261" s="317"/>
      <c r="K261" s="317"/>
      <c r="L261" s="317"/>
    </row>
    <row r="262" spans="8:12" s="306" customFormat="1" x14ac:dyDescent="0.35">
      <c r="H262" s="316"/>
      <c r="J262" s="317"/>
      <c r="K262" s="317"/>
      <c r="L262" s="317"/>
    </row>
    <row r="263" spans="8:12" s="306" customFormat="1" x14ac:dyDescent="0.35">
      <c r="H263" s="316"/>
      <c r="J263" s="317"/>
      <c r="K263" s="317"/>
      <c r="L263" s="317"/>
    </row>
    <row r="264" spans="8:12" s="306" customFormat="1" x14ac:dyDescent="0.35">
      <c r="H264" s="316"/>
      <c r="J264" s="317"/>
      <c r="K264" s="317"/>
      <c r="L264" s="317"/>
    </row>
    <row r="265" spans="8:12" s="306" customFormat="1" x14ac:dyDescent="0.35">
      <c r="H265" s="316"/>
      <c r="J265" s="317"/>
      <c r="K265" s="317"/>
      <c r="L265" s="317"/>
    </row>
    <row r="266" spans="8:12" s="306" customFormat="1" x14ac:dyDescent="0.35">
      <c r="H266" s="316"/>
      <c r="J266" s="317"/>
      <c r="K266" s="317"/>
      <c r="L266" s="317"/>
    </row>
    <row r="267" spans="8:12" s="306" customFormat="1" x14ac:dyDescent="0.35">
      <c r="H267" s="316"/>
      <c r="J267" s="317"/>
      <c r="K267" s="317"/>
      <c r="L267" s="317"/>
    </row>
    <row r="268" spans="8:12" s="306" customFormat="1" x14ac:dyDescent="0.35">
      <c r="H268" s="316"/>
      <c r="J268" s="317"/>
      <c r="K268" s="317"/>
      <c r="L268" s="317"/>
    </row>
    <row r="269" spans="8:12" s="306" customFormat="1" x14ac:dyDescent="0.35">
      <c r="H269" s="316"/>
      <c r="J269" s="317"/>
      <c r="K269" s="317"/>
      <c r="L269" s="317"/>
    </row>
    <row r="270" spans="8:12" s="306" customFormat="1" x14ac:dyDescent="0.35">
      <c r="H270" s="316"/>
      <c r="J270" s="317"/>
      <c r="K270" s="317"/>
      <c r="L270" s="317"/>
    </row>
    <row r="271" spans="8:12" s="306" customFormat="1" x14ac:dyDescent="0.35">
      <c r="H271" s="316"/>
      <c r="J271" s="317"/>
      <c r="K271" s="317"/>
      <c r="L271" s="317"/>
    </row>
    <row r="272" spans="8:12" s="306" customFormat="1" x14ac:dyDescent="0.35">
      <c r="H272" s="316"/>
      <c r="J272" s="317"/>
      <c r="K272" s="317"/>
      <c r="L272" s="317"/>
    </row>
    <row r="273" spans="8:12" s="306" customFormat="1" x14ac:dyDescent="0.35">
      <c r="H273" s="316"/>
      <c r="J273" s="317"/>
      <c r="K273" s="317"/>
      <c r="L273" s="317"/>
    </row>
    <row r="274" spans="8:12" s="306" customFormat="1" x14ac:dyDescent="0.35">
      <c r="H274" s="316"/>
      <c r="J274" s="317"/>
      <c r="K274" s="317"/>
      <c r="L274" s="317"/>
    </row>
    <row r="275" spans="8:12" s="306" customFormat="1" x14ac:dyDescent="0.35">
      <c r="H275" s="316"/>
      <c r="J275" s="317"/>
      <c r="K275" s="317"/>
      <c r="L275" s="317"/>
    </row>
    <row r="276" spans="8:12" s="306" customFormat="1" x14ac:dyDescent="0.35">
      <c r="H276" s="316"/>
      <c r="J276" s="317"/>
      <c r="K276" s="317"/>
      <c r="L276" s="317"/>
    </row>
    <row r="277" spans="8:12" s="306" customFormat="1" x14ac:dyDescent="0.35">
      <c r="H277" s="316"/>
      <c r="J277" s="317"/>
      <c r="K277" s="317"/>
      <c r="L277" s="317"/>
    </row>
    <row r="278" spans="8:12" s="306" customFormat="1" x14ac:dyDescent="0.35">
      <c r="H278" s="316"/>
      <c r="J278" s="317"/>
      <c r="K278" s="317"/>
      <c r="L278" s="317"/>
    </row>
    <row r="279" spans="8:12" s="306" customFormat="1" x14ac:dyDescent="0.35">
      <c r="H279" s="316"/>
      <c r="J279" s="317"/>
      <c r="K279" s="317"/>
      <c r="L279" s="317"/>
    </row>
    <row r="280" spans="8:12" s="306" customFormat="1" x14ac:dyDescent="0.35">
      <c r="H280" s="316"/>
      <c r="J280" s="317"/>
      <c r="K280" s="317"/>
      <c r="L280" s="317"/>
    </row>
    <row r="281" spans="8:12" s="306" customFormat="1" x14ac:dyDescent="0.35">
      <c r="H281" s="316"/>
      <c r="J281" s="317"/>
      <c r="K281" s="317"/>
      <c r="L281" s="317"/>
    </row>
    <row r="282" spans="8:12" s="306" customFormat="1" x14ac:dyDescent="0.35">
      <c r="H282" s="316"/>
      <c r="J282" s="317"/>
      <c r="K282" s="317"/>
      <c r="L282" s="317"/>
    </row>
    <row r="283" spans="8:12" s="306" customFormat="1" x14ac:dyDescent="0.35">
      <c r="H283" s="316"/>
      <c r="J283" s="317"/>
      <c r="K283" s="317"/>
      <c r="L283" s="317"/>
    </row>
    <row r="284" spans="8:12" s="306" customFormat="1" x14ac:dyDescent="0.35">
      <c r="H284" s="316"/>
      <c r="J284" s="317"/>
      <c r="K284" s="317"/>
      <c r="L284" s="317"/>
    </row>
    <row r="285" spans="8:12" s="306" customFormat="1" x14ac:dyDescent="0.35">
      <c r="H285" s="316"/>
      <c r="J285" s="317"/>
      <c r="K285" s="317"/>
      <c r="L285" s="317"/>
    </row>
    <row r="286" spans="8:12" s="306" customFormat="1" x14ac:dyDescent="0.35">
      <c r="H286" s="316"/>
      <c r="J286" s="317"/>
      <c r="K286" s="317"/>
      <c r="L286" s="317"/>
    </row>
    <row r="287" spans="8:12" s="306" customFormat="1" x14ac:dyDescent="0.35">
      <c r="H287" s="316"/>
      <c r="J287" s="317"/>
      <c r="K287" s="317"/>
      <c r="L287" s="317"/>
    </row>
    <row r="288" spans="8:12" s="306" customFormat="1" x14ac:dyDescent="0.35">
      <c r="H288" s="316"/>
      <c r="J288" s="317"/>
      <c r="K288" s="317"/>
      <c r="L288" s="317"/>
    </row>
    <row r="289" spans="8:12" s="306" customFormat="1" x14ac:dyDescent="0.35">
      <c r="H289" s="316"/>
      <c r="J289" s="317"/>
      <c r="K289" s="317"/>
      <c r="L289" s="317"/>
    </row>
    <row r="290" spans="8:12" s="306" customFormat="1" x14ac:dyDescent="0.35">
      <c r="H290" s="316"/>
      <c r="J290" s="317"/>
      <c r="K290" s="317"/>
      <c r="L290" s="317"/>
    </row>
    <row r="291" spans="8:12" s="306" customFormat="1" x14ac:dyDescent="0.35">
      <c r="H291" s="316"/>
      <c r="J291" s="317"/>
      <c r="K291" s="317"/>
      <c r="L291" s="317"/>
    </row>
    <row r="292" spans="8:12" s="306" customFormat="1" x14ac:dyDescent="0.35">
      <c r="H292" s="316"/>
      <c r="J292" s="317"/>
      <c r="K292" s="317"/>
      <c r="L292" s="317"/>
    </row>
    <row r="293" spans="8:12" s="306" customFormat="1" x14ac:dyDescent="0.35">
      <c r="H293" s="316"/>
      <c r="J293" s="317"/>
      <c r="K293" s="317"/>
      <c r="L293" s="317"/>
    </row>
    <row r="294" spans="8:12" s="306" customFormat="1" x14ac:dyDescent="0.35">
      <c r="H294" s="316"/>
      <c r="J294" s="317"/>
      <c r="K294" s="317"/>
      <c r="L294" s="317"/>
    </row>
    <row r="295" spans="8:12" s="306" customFormat="1" x14ac:dyDescent="0.35">
      <c r="H295" s="316"/>
      <c r="J295" s="317"/>
      <c r="K295" s="317"/>
      <c r="L295" s="317"/>
    </row>
    <row r="296" spans="8:12" s="306" customFormat="1" x14ac:dyDescent="0.35">
      <c r="H296" s="316"/>
      <c r="J296" s="317"/>
      <c r="K296" s="317"/>
      <c r="L296" s="317"/>
    </row>
    <row r="297" spans="8:12" s="306" customFormat="1" x14ac:dyDescent="0.35">
      <c r="H297" s="316"/>
      <c r="J297" s="317"/>
      <c r="K297" s="317"/>
      <c r="L297" s="317"/>
    </row>
    <row r="298" spans="8:12" s="306" customFormat="1" x14ac:dyDescent="0.35">
      <c r="H298" s="316"/>
      <c r="J298" s="317"/>
      <c r="K298" s="317"/>
      <c r="L298" s="317"/>
    </row>
    <row r="299" spans="8:12" s="306" customFormat="1" x14ac:dyDescent="0.35">
      <c r="H299" s="316"/>
      <c r="J299" s="317"/>
      <c r="K299" s="317"/>
      <c r="L299" s="317"/>
    </row>
    <row r="300" spans="8:12" s="306" customFormat="1" x14ac:dyDescent="0.35">
      <c r="H300" s="316"/>
      <c r="J300" s="317"/>
      <c r="K300" s="317"/>
      <c r="L300" s="317"/>
    </row>
    <row r="301" spans="8:12" s="306" customFormat="1" x14ac:dyDescent="0.35">
      <c r="H301" s="316"/>
      <c r="J301" s="317"/>
      <c r="K301" s="317"/>
      <c r="L301" s="317"/>
    </row>
    <row r="302" spans="8:12" s="306" customFormat="1" x14ac:dyDescent="0.35">
      <c r="H302" s="316"/>
      <c r="J302" s="317"/>
      <c r="K302" s="317"/>
      <c r="L302" s="317"/>
    </row>
    <row r="303" spans="8:12" s="306" customFormat="1" x14ac:dyDescent="0.35">
      <c r="H303" s="316"/>
      <c r="J303" s="317"/>
      <c r="K303" s="317"/>
      <c r="L303" s="317"/>
    </row>
    <row r="304" spans="8:12" s="306" customFormat="1" x14ac:dyDescent="0.35">
      <c r="H304" s="316"/>
      <c r="J304" s="317"/>
      <c r="K304" s="317"/>
      <c r="L304" s="317"/>
    </row>
    <row r="305" spans="8:12" s="306" customFormat="1" x14ac:dyDescent="0.35">
      <c r="H305" s="316"/>
      <c r="J305" s="317"/>
      <c r="K305" s="317"/>
      <c r="L305" s="317"/>
    </row>
    <row r="306" spans="8:12" s="306" customFormat="1" x14ac:dyDescent="0.35">
      <c r="H306" s="316"/>
      <c r="J306" s="317"/>
      <c r="K306" s="317"/>
      <c r="L306" s="317"/>
    </row>
    <row r="307" spans="8:12" s="306" customFormat="1" x14ac:dyDescent="0.35">
      <c r="H307" s="316"/>
      <c r="J307" s="317"/>
      <c r="K307" s="317"/>
      <c r="L307" s="317"/>
    </row>
    <row r="308" spans="8:12" s="306" customFormat="1" x14ac:dyDescent="0.35">
      <c r="H308" s="316"/>
      <c r="J308" s="317"/>
      <c r="K308" s="317"/>
      <c r="L308" s="317"/>
    </row>
    <row r="309" spans="8:12" s="306" customFormat="1" x14ac:dyDescent="0.35">
      <c r="H309" s="316"/>
      <c r="J309" s="317"/>
      <c r="K309" s="317"/>
      <c r="L309" s="317"/>
    </row>
    <row r="310" spans="8:12" s="306" customFormat="1" x14ac:dyDescent="0.35">
      <c r="H310" s="316"/>
      <c r="J310" s="317"/>
      <c r="K310" s="317"/>
      <c r="L310" s="317"/>
    </row>
    <row r="311" spans="8:12" s="306" customFormat="1" x14ac:dyDescent="0.35">
      <c r="H311" s="316"/>
      <c r="J311" s="317"/>
      <c r="K311" s="317"/>
      <c r="L311" s="317"/>
    </row>
    <row r="312" spans="8:12" s="306" customFormat="1" x14ac:dyDescent="0.35">
      <c r="H312" s="316"/>
      <c r="J312" s="317"/>
      <c r="K312" s="317"/>
      <c r="L312" s="317"/>
    </row>
    <row r="313" spans="8:12" s="306" customFormat="1" x14ac:dyDescent="0.35">
      <c r="H313" s="316"/>
      <c r="J313" s="317"/>
      <c r="K313" s="317"/>
      <c r="L313" s="317"/>
    </row>
    <row r="314" spans="8:12" s="306" customFormat="1" x14ac:dyDescent="0.35">
      <c r="H314" s="316"/>
      <c r="J314" s="317"/>
      <c r="K314" s="317"/>
      <c r="L314" s="317"/>
    </row>
    <row r="315" spans="8:12" s="306" customFormat="1" x14ac:dyDescent="0.35">
      <c r="H315" s="316"/>
      <c r="J315" s="317"/>
      <c r="K315" s="317"/>
      <c r="L315" s="317"/>
    </row>
    <row r="316" spans="8:12" s="306" customFormat="1" x14ac:dyDescent="0.35">
      <c r="H316" s="316"/>
      <c r="J316" s="317"/>
      <c r="K316" s="317"/>
      <c r="L316" s="317"/>
    </row>
    <row r="317" spans="8:12" s="306" customFormat="1" x14ac:dyDescent="0.35">
      <c r="H317" s="316"/>
      <c r="J317" s="317"/>
      <c r="K317" s="317"/>
      <c r="L317" s="317"/>
    </row>
    <row r="318" spans="8:12" s="306" customFormat="1" x14ac:dyDescent="0.35">
      <c r="H318" s="316"/>
      <c r="J318" s="317"/>
      <c r="K318" s="317"/>
      <c r="L318" s="317"/>
    </row>
    <row r="319" spans="8:12" s="306" customFormat="1" x14ac:dyDescent="0.35">
      <c r="H319" s="316"/>
      <c r="J319" s="317"/>
      <c r="K319" s="317"/>
      <c r="L319" s="317"/>
    </row>
    <row r="320" spans="8:12" s="306" customFormat="1" x14ac:dyDescent="0.35">
      <c r="H320" s="316"/>
      <c r="J320" s="317"/>
      <c r="K320" s="317"/>
      <c r="L320" s="317"/>
    </row>
    <row r="321" spans="8:12" s="306" customFormat="1" x14ac:dyDescent="0.35">
      <c r="H321" s="316"/>
      <c r="J321" s="317"/>
      <c r="K321" s="317"/>
      <c r="L321" s="317"/>
    </row>
    <row r="322" spans="8:12" s="306" customFormat="1" x14ac:dyDescent="0.35">
      <c r="H322" s="316"/>
      <c r="J322" s="317"/>
      <c r="K322" s="317"/>
      <c r="L322" s="317"/>
    </row>
    <row r="323" spans="8:12" s="306" customFormat="1" x14ac:dyDescent="0.35">
      <c r="H323" s="316"/>
      <c r="J323" s="317"/>
      <c r="K323" s="317"/>
      <c r="L323" s="317"/>
    </row>
    <row r="324" spans="8:12" s="306" customFormat="1" x14ac:dyDescent="0.35">
      <c r="H324" s="316"/>
      <c r="J324" s="317"/>
      <c r="K324" s="317"/>
      <c r="L324" s="317"/>
    </row>
    <row r="325" spans="8:12" s="306" customFormat="1" x14ac:dyDescent="0.35">
      <c r="H325" s="316"/>
      <c r="J325" s="317"/>
      <c r="K325" s="317"/>
      <c r="L325" s="317"/>
    </row>
    <row r="326" spans="8:12" s="306" customFormat="1" x14ac:dyDescent="0.35">
      <c r="H326" s="316"/>
      <c r="J326" s="317"/>
      <c r="K326" s="317"/>
      <c r="L326" s="317"/>
    </row>
    <row r="327" spans="8:12" s="306" customFormat="1" x14ac:dyDescent="0.35">
      <c r="H327" s="316"/>
      <c r="J327" s="317"/>
      <c r="K327" s="317"/>
      <c r="L327" s="317"/>
    </row>
    <row r="328" spans="8:12" s="306" customFormat="1" x14ac:dyDescent="0.35">
      <c r="H328" s="316"/>
      <c r="J328" s="317"/>
      <c r="K328" s="317"/>
      <c r="L328" s="317"/>
    </row>
    <row r="329" spans="8:12" s="306" customFormat="1" x14ac:dyDescent="0.35">
      <c r="H329" s="316"/>
      <c r="J329" s="317"/>
      <c r="K329" s="317"/>
      <c r="L329" s="317"/>
    </row>
    <row r="330" spans="8:12" s="306" customFormat="1" x14ac:dyDescent="0.35">
      <c r="H330" s="316"/>
      <c r="J330" s="317"/>
      <c r="K330" s="317"/>
      <c r="L330" s="317"/>
    </row>
    <row r="331" spans="8:12" s="306" customFormat="1" x14ac:dyDescent="0.35">
      <c r="H331" s="316"/>
      <c r="J331" s="317"/>
      <c r="K331" s="317"/>
      <c r="L331" s="317"/>
    </row>
    <row r="332" spans="8:12" s="306" customFormat="1" x14ac:dyDescent="0.35">
      <c r="H332" s="316"/>
      <c r="J332" s="317"/>
      <c r="K332" s="317"/>
      <c r="L332" s="317"/>
    </row>
    <row r="333" spans="8:12" s="306" customFormat="1" x14ac:dyDescent="0.35">
      <c r="H333" s="316"/>
      <c r="J333" s="317"/>
      <c r="K333" s="317"/>
      <c r="L333" s="317"/>
    </row>
    <row r="334" spans="8:12" s="306" customFormat="1" x14ac:dyDescent="0.35">
      <c r="H334" s="316"/>
      <c r="J334" s="317"/>
      <c r="K334" s="317"/>
      <c r="L334" s="317"/>
    </row>
    <row r="335" spans="8:12" s="306" customFormat="1" x14ac:dyDescent="0.35">
      <c r="H335" s="316"/>
      <c r="J335" s="317"/>
      <c r="K335" s="317"/>
      <c r="L335" s="317"/>
    </row>
    <row r="336" spans="8:12" s="306" customFormat="1" x14ac:dyDescent="0.35">
      <c r="H336" s="316"/>
      <c r="J336" s="317"/>
      <c r="K336" s="317"/>
      <c r="L336" s="317"/>
    </row>
    <row r="337" spans="8:12" s="306" customFormat="1" x14ac:dyDescent="0.35">
      <c r="H337" s="316"/>
      <c r="J337" s="317"/>
      <c r="K337" s="317"/>
      <c r="L337" s="317"/>
    </row>
    <row r="338" spans="8:12" s="306" customFormat="1" x14ac:dyDescent="0.35">
      <c r="H338" s="316"/>
      <c r="J338" s="317"/>
      <c r="K338" s="317"/>
      <c r="L338" s="317"/>
    </row>
    <row r="339" spans="8:12" s="306" customFormat="1" x14ac:dyDescent="0.35">
      <c r="H339" s="316"/>
      <c r="J339" s="317"/>
      <c r="K339" s="317"/>
      <c r="L339" s="317"/>
    </row>
    <row r="340" spans="8:12" s="306" customFormat="1" x14ac:dyDescent="0.35">
      <c r="H340" s="316"/>
      <c r="J340" s="317"/>
      <c r="K340" s="317"/>
      <c r="L340" s="317"/>
    </row>
    <row r="341" spans="8:12" s="306" customFormat="1" x14ac:dyDescent="0.35">
      <c r="H341" s="316"/>
      <c r="J341" s="317"/>
      <c r="K341" s="317"/>
      <c r="L341" s="317"/>
    </row>
    <row r="342" spans="8:12" s="306" customFormat="1" x14ac:dyDescent="0.35">
      <c r="H342" s="316"/>
      <c r="J342" s="317"/>
      <c r="K342" s="317"/>
      <c r="L342" s="317"/>
    </row>
    <row r="343" spans="8:12" s="306" customFormat="1" x14ac:dyDescent="0.35">
      <c r="H343" s="316"/>
      <c r="J343" s="317"/>
      <c r="K343" s="317"/>
      <c r="L343" s="317"/>
    </row>
    <row r="344" spans="8:12" s="306" customFormat="1" x14ac:dyDescent="0.35">
      <c r="H344" s="316"/>
      <c r="J344" s="317"/>
      <c r="K344" s="317"/>
      <c r="L344" s="317"/>
    </row>
    <row r="345" spans="8:12" s="306" customFormat="1" x14ac:dyDescent="0.35">
      <c r="H345" s="316"/>
      <c r="J345" s="317"/>
      <c r="K345" s="317"/>
      <c r="L345" s="317"/>
    </row>
    <row r="346" spans="8:12" s="306" customFormat="1" x14ac:dyDescent="0.35">
      <c r="H346" s="316"/>
      <c r="J346" s="317"/>
      <c r="K346" s="317"/>
      <c r="L346" s="317"/>
    </row>
    <row r="347" spans="8:12" s="306" customFormat="1" x14ac:dyDescent="0.35">
      <c r="H347" s="316"/>
      <c r="J347" s="317"/>
      <c r="K347" s="317"/>
      <c r="L347" s="317"/>
    </row>
    <row r="348" spans="8:12" s="306" customFormat="1" x14ac:dyDescent="0.35">
      <c r="H348" s="316"/>
      <c r="J348" s="317"/>
      <c r="K348" s="317"/>
      <c r="L348" s="317"/>
    </row>
    <row r="349" spans="8:12" s="306" customFormat="1" x14ac:dyDescent="0.35">
      <c r="H349" s="316"/>
      <c r="J349" s="317"/>
      <c r="K349" s="317"/>
      <c r="L349" s="317"/>
    </row>
    <row r="350" spans="8:12" s="306" customFormat="1" x14ac:dyDescent="0.35">
      <c r="H350" s="316"/>
      <c r="J350" s="317"/>
      <c r="K350" s="317"/>
      <c r="L350" s="317"/>
    </row>
    <row r="351" spans="8:12" s="306" customFormat="1" x14ac:dyDescent="0.35">
      <c r="H351" s="316"/>
      <c r="J351" s="317"/>
      <c r="K351" s="317"/>
      <c r="L351" s="317"/>
    </row>
    <row r="352" spans="8:12" s="306" customFormat="1" x14ac:dyDescent="0.35">
      <c r="H352" s="316"/>
      <c r="J352" s="317"/>
      <c r="K352" s="317"/>
      <c r="L352" s="317"/>
    </row>
    <row r="353" spans="8:28" s="308" customFormat="1" x14ac:dyDescent="0.35">
      <c r="H353" s="324"/>
      <c r="J353" s="325"/>
      <c r="K353" s="325"/>
      <c r="L353" s="325"/>
      <c r="M353" s="306"/>
      <c r="N353" s="306"/>
      <c r="O353" s="306"/>
      <c r="P353" s="306"/>
      <c r="Q353" s="306"/>
      <c r="R353" s="306"/>
      <c r="S353" s="306"/>
      <c r="T353" s="306"/>
      <c r="U353" s="306"/>
      <c r="V353" s="306"/>
      <c r="W353" s="306"/>
      <c r="X353" s="306"/>
      <c r="Y353" s="306"/>
      <c r="Z353" s="306"/>
      <c r="AA353" s="306"/>
      <c r="AB353" s="306"/>
    </row>
    <row r="354" spans="8:28" s="308" customFormat="1" x14ac:dyDescent="0.35">
      <c r="H354" s="324"/>
      <c r="J354" s="325"/>
      <c r="K354" s="325"/>
      <c r="L354" s="325"/>
      <c r="M354" s="306"/>
      <c r="N354" s="306"/>
      <c r="O354" s="306"/>
      <c r="P354" s="306"/>
      <c r="Q354" s="306"/>
      <c r="R354" s="306"/>
      <c r="S354" s="306"/>
      <c r="T354" s="306"/>
      <c r="U354" s="306"/>
      <c r="V354" s="306"/>
      <c r="W354" s="306"/>
      <c r="X354" s="306"/>
      <c r="Y354" s="306"/>
      <c r="Z354" s="306"/>
      <c r="AA354" s="306"/>
      <c r="AB354" s="306"/>
    </row>
    <row r="355" spans="8:28" s="308" customFormat="1" x14ac:dyDescent="0.35">
      <c r="H355" s="324"/>
      <c r="J355" s="325"/>
      <c r="K355" s="325"/>
      <c r="L355" s="325"/>
      <c r="M355" s="306"/>
      <c r="N355" s="306"/>
      <c r="O355" s="306"/>
      <c r="P355" s="306"/>
      <c r="Q355" s="306"/>
      <c r="R355" s="306"/>
      <c r="S355" s="306"/>
      <c r="T355" s="306"/>
      <c r="U355" s="306"/>
      <c r="V355" s="306"/>
      <c r="W355" s="306"/>
      <c r="X355" s="306"/>
      <c r="Y355" s="306"/>
      <c r="Z355" s="306"/>
      <c r="AA355" s="306"/>
      <c r="AB355" s="306"/>
    </row>
    <row r="356" spans="8:28" s="308" customFormat="1" x14ac:dyDescent="0.35">
      <c r="H356" s="324"/>
      <c r="J356" s="325"/>
      <c r="K356" s="325"/>
      <c r="L356" s="325"/>
      <c r="M356" s="306"/>
      <c r="N356" s="306"/>
      <c r="O356" s="306"/>
      <c r="P356" s="306"/>
      <c r="Q356" s="306"/>
      <c r="R356" s="306"/>
      <c r="S356" s="306"/>
      <c r="T356" s="306"/>
      <c r="U356" s="306"/>
      <c r="V356" s="306"/>
      <c r="W356" s="306"/>
      <c r="X356" s="306"/>
      <c r="Y356" s="306"/>
      <c r="Z356" s="306"/>
      <c r="AA356" s="306"/>
      <c r="AB356" s="306"/>
    </row>
    <row r="357" spans="8:28" s="308" customFormat="1" x14ac:dyDescent="0.35">
      <c r="H357" s="324"/>
      <c r="J357" s="325"/>
      <c r="K357" s="325"/>
      <c r="L357" s="325"/>
      <c r="M357" s="306"/>
      <c r="N357" s="306"/>
      <c r="O357" s="306"/>
      <c r="P357" s="306"/>
      <c r="Q357" s="306"/>
      <c r="R357" s="306"/>
      <c r="S357" s="306"/>
      <c r="T357" s="306"/>
      <c r="U357" s="306"/>
      <c r="V357" s="306"/>
      <c r="W357" s="306"/>
      <c r="X357" s="306"/>
      <c r="Y357" s="306"/>
      <c r="Z357" s="306"/>
      <c r="AA357" s="306"/>
      <c r="AB357" s="306"/>
    </row>
    <row r="358" spans="8:28" s="308" customFormat="1" x14ac:dyDescent="0.35">
      <c r="H358" s="324"/>
      <c r="J358" s="325"/>
      <c r="K358" s="325"/>
      <c r="L358" s="325"/>
      <c r="M358" s="306"/>
      <c r="N358" s="306"/>
      <c r="O358" s="306"/>
      <c r="P358" s="306"/>
      <c r="Q358" s="306"/>
      <c r="R358" s="306"/>
      <c r="S358" s="306"/>
      <c r="T358" s="306"/>
      <c r="U358" s="306"/>
      <c r="V358" s="306"/>
      <c r="W358" s="306"/>
      <c r="X358" s="306"/>
      <c r="Y358" s="306"/>
      <c r="Z358" s="306"/>
      <c r="AA358" s="306"/>
      <c r="AB358" s="306"/>
    </row>
    <row r="359" spans="8:28" s="308" customFormat="1" x14ac:dyDescent="0.35">
      <c r="H359" s="324"/>
      <c r="J359" s="325"/>
      <c r="K359" s="325"/>
      <c r="L359" s="325"/>
      <c r="M359" s="306"/>
      <c r="N359" s="306"/>
      <c r="O359" s="306"/>
      <c r="P359" s="306"/>
      <c r="Q359" s="306"/>
      <c r="R359" s="306"/>
      <c r="S359" s="306"/>
      <c r="T359" s="306"/>
      <c r="U359" s="306"/>
      <c r="V359" s="306"/>
      <c r="W359" s="306"/>
      <c r="X359" s="306"/>
      <c r="Y359" s="306"/>
      <c r="Z359" s="306"/>
      <c r="AA359" s="306"/>
      <c r="AB359" s="306"/>
    </row>
    <row r="360" spans="8:28" s="308" customFormat="1" x14ac:dyDescent="0.35">
      <c r="H360" s="324"/>
      <c r="J360" s="325"/>
      <c r="K360" s="325"/>
      <c r="L360" s="325"/>
      <c r="M360" s="306"/>
      <c r="N360" s="306"/>
      <c r="O360" s="306"/>
      <c r="P360" s="306"/>
      <c r="Q360" s="306"/>
      <c r="R360" s="306"/>
      <c r="S360" s="306"/>
      <c r="T360" s="306"/>
      <c r="U360" s="306"/>
      <c r="V360" s="306"/>
      <c r="W360" s="306"/>
      <c r="X360" s="306"/>
      <c r="Y360" s="306"/>
      <c r="Z360" s="306"/>
      <c r="AA360" s="306"/>
      <c r="AB360" s="306"/>
    </row>
    <row r="361" spans="8:28" s="308" customFormat="1" x14ac:dyDescent="0.35">
      <c r="H361" s="324"/>
      <c r="J361" s="325"/>
      <c r="K361" s="325"/>
      <c r="L361" s="325"/>
      <c r="M361" s="306"/>
      <c r="N361" s="306"/>
      <c r="O361" s="306"/>
      <c r="P361" s="306"/>
      <c r="Q361" s="306"/>
      <c r="R361" s="306"/>
      <c r="S361" s="306"/>
      <c r="T361" s="306"/>
      <c r="U361" s="306"/>
      <c r="V361" s="306"/>
      <c r="W361" s="306"/>
      <c r="X361" s="306"/>
      <c r="Y361" s="306"/>
      <c r="Z361" s="306"/>
      <c r="AA361" s="306"/>
      <c r="AB361" s="306"/>
    </row>
    <row r="362" spans="8:28" s="308" customFormat="1" x14ac:dyDescent="0.35">
      <c r="H362" s="324"/>
      <c r="J362" s="325"/>
      <c r="K362" s="325"/>
      <c r="L362" s="325"/>
      <c r="M362" s="306"/>
      <c r="N362" s="306"/>
      <c r="O362" s="306"/>
      <c r="P362" s="306"/>
      <c r="Q362" s="306"/>
      <c r="R362" s="306"/>
      <c r="S362" s="306"/>
      <c r="T362" s="306"/>
      <c r="U362" s="306"/>
      <c r="V362" s="306"/>
      <c r="W362" s="306"/>
      <c r="X362" s="306"/>
      <c r="Y362" s="306"/>
      <c r="Z362" s="306"/>
      <c r="AA362" s="306"/>
      <c r="AB362" s="306"/>
    </row>
    <row r="363" spans="8:28" s="308" customFormat="1" x14ac:dyDescent="0.35">
      <c r="H363" s="324"/>
      <c r="J363" s="325"/>
      <c r="K363" s="325"/>
      <c r="L363" s="325"/>
      <c r="M363" s="306"/>
      <c r="N363" s="306"/>
      <c r="O363" s="306"/>
      <c r="P363" s="306"/>
      <c r="Q363" s="306"/>
      <c r="R363" s="306"/>
      <c r="S363" s="306"/>
      <c r="T363" s="306"/>
      <c r="U363" s="306"/>
      <c r="V363" s="306"/>
      <c r="W363" s="306"/>
      <c r="X363" s="306"/>
      <c r="Y363" s="306"/>
      <c r="Z363" s="306"/>
      <c r="AA363" s="306"/>
      <c r="AB363" s="306"/>
    </row>
    <row r="364" spans="8:28" s="308" customFormat="1" x14ac:dyDescent="0.35">
      <c r="H364" s="324"/>
      <c r="J364" s="325"/>
      <c r="K364" s="325"/>
      <c r="L364" s="325"/>
      <c r="M364" s="306"/>
      <c r="N364" s="306"/>
      <c r="O364" s="306"/>
      <c r="P364" s="306"/>
      <c r="Q364" s="306"/>
      <c r="R364" s="306"/>
      <c r="S364" s="306"/>
      <c r="T364" s="306"/>
      <c r="U364" s="306"/>
      <c r="V364" s="306"/>
      <c r="W364" s="306"/>
      <c r="X364" s="306"/>
      <c r="Y364" s="306"/>
      <c r="Z364" s="306"/>
      <c r="AA364" s="306"/>
      <c r="AB364" s="306"/>
    </row>
    <row r="365" spans="8:28" s="308" customFormat="1" x14ac:dyDescent="0.35">
      <c r="H365" s="324"/>
      <c r="J365" s="325"/>
      <c r="K365" s="325"/>
      <c r="L365" s="325"/>
      <c r="M365" s="306"/>
      <c r="N365" s="306"/>
      <c r="O365" s="306"/>
      <c r="P365" s="306"/>
      <c r="Q365" s="306"/>
      <c r="R365" s="306"/>
      <c r="S365" s="306"/>
      <c r="T365" s="306"/>
      <c r="U365" s="306"/>
      <c r="V365" s="306"/>
      <c r="W365" s="306"/>
      <c r="X365" s="306"/>
      <c r="Y365" s="306"/>
      <c r="Z365" s="306"/>
      <c r="AA365" s="306"/>
      <c r="AB365" s="306"/>
    </row>
    <row r="366" spans="8:28" s="308" customFormat="1" x14ac:dyDescent="0.35">
      <c r="H366" s="324"/>
      <c r="J366" s="325"/>
      <c r="K366" s="325"/>
      <c r="L366" s="325"/>
      <c r="M366" s="306"/>
      <c r="N366" s="306"/>
      <c r="O366" s="306"/>
      <c r="P366" s="306"/>
      <c r="Q366" s="306"/>
      <c r="R366" s="306"/>
      <c r="S366" s="306"/>
      <c r="T366" s="306"/>
      <c r="U366" s="306"/>
      <c r="V366" s="306"/>
      <c r="W366" s="306"/>
      <c r="X366" s="306"/>
      <c r="Y366" s="306"/>
      <c r="Z366" s="306"/>
      <c r="AA366" s="306"/>
      <c r="AB366" s="306"/>
    </row>
    <row r="367" spans="8:28" s="308" customFormat="1" x14ac:dyDescent="0.35">
      <c r="H367" s="324"/>
      <c r="J367" s="325"/>
      <c r="K367" s="325"/>
      <c r="L367" s="325"/>
      <c r="M367" s="306"/>
      <c r="N367" s="306"/>
      <c r="O367" s="306"/>
      <c r="P367" s="306"/>
      <c r="Q367" s="306"/>
      <c r="R367" s="306"/>
      <c r="S367" s="306"/>
      <c r="T367" s="306"/>
      <c r="U367" s="306"/>
      <c r="V367" s="306"/>
      <c r="W367" s="306"/>
      <c r="X367" s="306"/>
      <c r="Y367" s="306"/>
      <c r="Z367" s="306"/>
      <c r="AA367" s="306"/>
      <c r="AB367" s="306"/>
    </row>
    <row r="368" spans="8:28" s="308" customFormat="1" x14ac:dyDescent="0.35">
      <c r="H368" s="324"/>
      <c r="J368" s="325"/>
      <c r="K368" s="325"/>
      <c r="L368" s="325"/>
      <c r="M368" s="306"/>
      <c r="N368" s="306"/>
      <c r="O368" s="306"/>
      <c r="P368" s="306"/>
      <c r="Q368" s="306"/>
      <c r="R368" s="306"/>
      <c r="S368" s="306"/>
      <c r="T368" s="306"/>
      <c r="U368" s="306"/>
      <c r="V368" s="306"/>
      <c r="W368" s="306"/>
      <c r="X368" s="306"/>
      <c r="Y368" s="306"/>
      <c r="Z368" s="306"/>
      <c r="AA368" s="306"/>
      <c r="AB368" s="306"/>
    </row>
    <row r="369" spans="8:28" s="308" customFormat="1" x14ac:dyDescent="0.35">
      <c r="H369" s="324"/>
      <c r="J369" s="325"/>
      <c r="K369" s="325"/>
      <c r="L369" s="325"/>
      <c r="M369" s="306"/>
      <c r="N369" s="306"/>
      <c r="O369" s="306"/>
      <c r="P369" s="306"/>
      <c r="Q369" s="306"/>
      <c r="R369" s="306"/>
      <c r="S369" s="306"/>
      <c r="T369" s="306"/>
      <c r="U369" s="306"/>
      <c r="V369" s="306"/>
      <c r="W369" s="306"/>
      <c r="X369" s="306"/>
      <c r="Y369" s="306"/>
      <c r="Z369" s="306"/>
      <c r="AA369" s="306"/>
      <c r="AB369" s="306"/>
    </row>
    <row r="370" spans="8:28" s="308" customFormat="1" x14ac:dyDescent="0.35">
      <c r="H370" s="324"/>
      <c r="J370" s="325"/>
      <c r="K370" s="325"/>
      <c r="L370" s="325"/>
      <c r="M370" s="306"/>
      <c r="N370" s="306"/>
      <c r="O370" s="306"/>
      <c r="P370" s="306"/>
      <c r="Q370" s="306"/>
      <c r="R370" s="306"/>
      <c r="S370" s="306"/>
      <c r="T370" s="306"/>
      <c r="U370" s="306"/>
      <c r="V370" s="306"/>
      <c r="W370" s="306"/>
      <c r="X370" s="306"/>
      <c r="Y370" s="306"/>
      <c r="Z370" s="306"/>
      <c r="AA370" s="306"/>
      <c r="AB370" s="306"/>
    </row>
    <row r="371" spans="8:28" s="308" customFormat="1" x14ac:dyDescent="0.35">
      <c r="H371" s="324"/>
      <c r="J371" s="325"/>
      <c r="K371" s="325"/>
      <c r="L371" s="325"/>
      <c r="M371" s="306"/>
      <c r="N371" s="306"/>
      <c r="O371" s="306"/>
      <c r="P371" s="306"/>
      <c r="Q371" s="306"/>
      <c r="R371" s="306"/>
      <c r="S371" s="306"/>
      <c r="T371" s="306"/>
      <c r="U371" s="306"/>
      <c r="V371" s="306"/>
      <c r="W371" s="306"/>
      <c r="X371" s="306"/>
      <c r="Y371" s="306"/>
      <c r="Z371" s="306"/>
      <c r="AA371" s="306"/>
      <c r="AB371" s="306"/>
    </row>
    <row r="372" spans="8:28" s="308" customFormat="1" x14ac:dyDescent="0.35">
      <c r="H372" s="324"/>
      <c r="J372" s="325"/>
      <c r="K372" s="325"/>
      <c r="L372" s="325"/>
      <c r="M372" s="306"/>
      <c r="N372" s="306"/>
      <c r="O372" s="306"/>
      <c r="P372" s="306"/>
      <c r="Q372" s="306"/>
      <c r="R372" s="306"/>
      <c r="S372" s="306"/>
      <c r="T372" s="306"/>
      <c r="U372" s="306"/>
      <c r="V372" s="306"/>
      <c r="W372" s="306"/>
      <c r="X372" s="306"/>
      <c r="Y372" s="306"/>
      <c r="Z372" s="306"/>
      <c r="AA372" s="306"/>
      <c r="AB372" s="306"/>
    </row>
    <row r="373" spans="8:28" s="308" customFormat="1" x14ac:dyDescent="0.35">
      <c r="H373" s="324"/>
      <c r="J373" s="325"/>
      <c r="K373" s="325"/>
      <c r="L373" s="325"/>
      <c r="M373" s="306"/>
      <c r="N373" s="306"/>
      <c r="O373" s="306"/>
      <c r="P373" s="306"/>
      <c r="Q373" s="306"/>
      <c r="R373" s="306"/>
      <c r="S373" s="306"/>
      <c r="T373" s="306"/>
      <c r="U373" s="306"/>
      <c r="V373" s="306"/>
      <c r="W373" s="306"/>
      <c r="X373" s="306"/>
      <c r="Y373" s="306"/>
      <c r="Z373" s="306"/>
      <c r="AA373" s="306"/>
      <c r="AB373" s="306"/>
    </row>
    <row r="374" spans="8:28" s="308" customFormat="1" x14ac:dyDescent="0.35">
      <c r="H374" s="324"/>
      <c r="J374" s="325"/>
      <c r="K374" s="325"/>
      <c r="L374" s="325"/>
      <c r="M374" s="306"/>
      <c r="N374" s="306"/>
      <c r="O374" s="306"/>
      <c r="P374" s="306"/>
      <c r="Q374" s="306"/>
      <c r="R374" s="306"/>
      <c r="S374" s="306"/>
      <c r="T374" s="306"/>
      <c r="U374" s="306"/>
      <c r="V374" s="306"/>
      <c r="W374" s="306"/>
      <c r="X374" s="306"/>
      <c r="Y374" s="306"/>
      <c r="Z374" s="306"/>
      <c r="AA374" s="306"/>
      <c r="AB374" s="306"/>
    </row>
    <row r="375" spans="8:28" s="308" customFormat="1" x14ac:dyDescent="0.35">
      <c r="H375" s="324"/>
      <c r="J375" s="325"/>
      <c r="K375" s="325"/>
      <c r="L375" s="325"/>
      <c r="M375" s="306"/>
      <c r="N375" s="306"/>
      <c r="O375" s="306"/>
      <c r="P375" s="306"/>
      <c r="Q375" s="306"/>
      <c r="R375" s="306"/>
      <c r="S375" s="306"/>
      <c r="T375" s="306"/>
      <c r="U375" s="306"/>
      <c r="V375" s="306"/>
      <c r="W375" s="306"/>
      <c r="X375" s="306"/>
      <c r="Y375" s="306"/>
      <c r="Z375" s="306"/>
      <c r="AA375" s="306"/>
      <c r="AB375" s="306"/>
    </row>
    <row r="376" spans="8:28" s="308" customFormat="1" x14ac:dyDescent="0.35">
      <c r="H376" s="324"/>
      <c r="J376" s="325"/>
      <c r="K376" s="325"/>
      <c r="L376" s="325"/>
      <c r="M376" s="306"/>
      <c r="N376" s="306"/>
      <c r="O376" s="306"/>
      <c r="P376" s="306"/>
      <c r="Q376" s="306"/>
      <c r="R376" s="306"/>
      <c r="S376" s="306"/>
      <c r="T376" s="306"/>
      <c r="U376" s="306"/>
      <c r="V376" s="306"/>
      <c r="W376" s="306"/>
      <c r="X376" s="306"/>
      <c r="Y376" s="306"/>
      <c r="Z376" s="306"/>
      <c r="AA376" s="306"/>
      <c r="AB376" s="306"/>
    </row>
    <row r="377" spans="8:28" s="308" customFormat="1" x14ac:dyDescent="0.35">
      <c r="H377" s="324"/>
      <c r="J377" s="325"/>
      <c r="K377" s="325"/>
      <c r="L377" s="325"/>
      <c r="M377" s="306"/>
      <c r="N377" s="306"/>
      <c r="O377" s="306"/>
      <c r="P377" s="306"/>
      <c r="Q377" s="306"/>
      <c r="R377" s="306"/>
      <c r="S377" s="306"/>
      <c r="T377" s="306"/>
      <c r="U377" s="306"/>
      <c r="V377" s="306"/>
      <c r="W377" s="306"/>
      <c r="X377" s="306"/>
      <c r="Y377" s="306"/>
      <c r="Z377" s="306"/>
      <c r="AA377" s="306"/>
      <c r="AB377" s="306"/>
    </row>
    <row r="378" spans="8:28" s="308" customFormat="1" x14ac:dyDescent="0.35">
      <c r="H378" s="324"/>
      <c r="J378" s="325"/>
      <c r="K378" s="325"/>
      <c r="L378" s="325"/>
      <c r="M378" s="306"/>
      <c r="N378" s="306"/>
      <c r="O378" s="306"/>
      <c r="P378" s="306"/>
      <c r="Q378" s="306"/>
      <c r="R378" s="306"/>
      <c r="S378" s="306"/>
      <c r="T378" s="306"/>
      <c r="U378" s="306"/>
      <c r="V378" s="306"/>
      <c r="W378" s="306"/>
      <c r="X378" s="306"/>
      <c r="Y378" s="306"/>
      <c r="Z378" s="306"/>
      <c r="AA378" s="306"/>
      <c r="AB378" s="306"/>
    </row>
    <row r="379" spans="8:28" s="308" customFormat="1" x14ac:dyDescent="0.35">
      <c r="H379" s="324"/>
      <c r="J379" s="325"/>
      <c r="K379" s="325"/>
      <c r="L379" s="325"/>
      <c r="M379" s="306"/>
      <c r="N379" s="306"/>
      <c r="O379" s="306"/>
      <c r="P379" s="306"/>
      <c r="Q379" s="306"/>
      <c r="R379" s="306"/>
      <c r="S379" s="306"/>
      <c r="T379" s="306"/>
      <c r="U379" s="306"/>
      <c r="V379" s="306"/>
      <c r="W379" s="306"/>
      <c r="X379" s="306"/>
      <c r="Y379" s="306"/>
      <c r="Z379" s="306"/>
      <c r="AA379" s="306"/>
      <c r="AB379" s="306"/>
    </row>
    <row r="380" spans="8:28" s="308" customFormat="1" x14ac:dyDescent="0.35">
      <c r="H380" s="324"/>
      <c r="J380" s="325"/>
      <c r="K380" s="325"/>
      <c r="L380" s="325"/>
      <c r="M380" s="306"/>
      <c r="N380" s="306"/>
      <c r="O380" s="306"/>
      <c r="P380" s="306"/>
      <c r="Q380" s="306"/>
      <c r="R380" s="306"/>
      <c r="S380" s="306"/>
      <c r="T380" s="306"/>
      <c r="U380" s="306"/>
      <c r="V380" s="306"/>
      <c r="W380" s="306"/>
      <c r="X380" s="306"/>
      <c r="Y380" s="306"/>
      <c r="Z380" s="306"/>
      <c r="AA380" s="306"/>
      <c r="AB380" s="306"/>
    </row>
    <row r="381" spans="8:28" s="308" customFormat="1" x14ac:dyDescent="0.35">
      <c r="H381" s="324"/>
      <c r="J381" s="325"/>
      <c r="K381" s="325"/>
      <c r="L381" s="325"/>
      <c r="M381" s="306"/>
      <c r="N381" s="306"/>
      <c r="O381" s="306"/>
      <c r="P381" s="306"/>
      <c r="Q381" s="306"/>
      <c r="R381" s="306"/>
      <c r="S381" s="306"/>
      <c r="T381" s="306"/>
      <c r="U381" s="306"/>
      <c r="V381" s="306"/>
      <c r="W381" s="306"/>
      <c r="X381" s="306"/>
      <c r="Y381" s="306"/>
      <c r="Z381" s="306"/>
      <c r="AA381" s="306"/>
      <c r="AB381" s="306"/>
    </row>
    <row r="382" spans="8:28" s="308" customFormat="1" x14ac:dyDescent="0.35">
      <c r="H382" s="324"/>
      <c r="J382" s="325"/>
      <c r="K382" s="325"/>
      <c r="L382" s="325"/>
      <c r="M382" s="306"/>
      <c r="N382" s="306"/>
      <c r="O382" s="306"/>
      <c r="P382" s="306"/>
      <c r="Q382" s="306"/>
      <c r="R382" s="306"/>
      <c r="S382" s="306"/>
      <c r="T382" s="306"/>
      <c r="U382" s="306"/>
      <c r="V382" s="306"/>
      <c r="W382" s="306"/>
      <c r="X382" s="306"/>
      <c r="Y382" s="306"/>
      <c r="Z382" s="306"/>
      <c r="AA382" s="306"/>
      <c r="AB382" s="306"/>
    </row>
    <row r="383" spans="8:28" s="308" customFormat="1" x14ac:dyDescent="0.35">
      <c r="H383" s="324"/>
      <c r="J383" s="325"/>
      <c r="K383" s="325"/>
      <c r="L383" s="325"/>
      <c r="M383" s="306"/>
      <c r="N383" s="306"/>
      <c r="O383" s="306"/>
      <c r="P383" s="306"/>
      <c r="Q383" s="306"/>
      <c r="R383" s="306"/>
      <c r="S383" s="306"/>
      <c r="T383" s="306"/>
      <c r="U383" s="306"/>
      <c r="V383" s="306"/>
      <c r="W383" s="306"/>
      <c r="X383" s="306"/>
      <c r="Y383" s="306"/>
      <c r="Z383" s="306"/>
      <c r="AA383" s="306"/>
      <c r="AB383" s="306"/>
    </row>
    <row r="384" spans="8:28" s="308" customFormat="1" x14ac:dyDescent="0.35">
      <c r="H384" s="324"/>
      <c r="J384" s="325"/>
      <c r="K384" s="325"/>
      <c r="L384" s="325"/>
      <c r="M384" s="306"/>
      <c r="N384" s="306"/>
      <c r="O384" s="306"/>
      <c r="P384" s="306"/>
      <c r="Q384" s="306"/>
      <c r="R384" s="306"/>
      <c r="S384" s="306"/>
      <c r="T384" s="306"/>
      <c r="U384" s="306"/>
      <c r="V384" s="306"/>
      <c r="W384" s="306"/>
      <c r="X384" s="306"/>
      <c r="Y384" s="306"/>
      <c r="Z384" s="306"/>
      <c r="AA384" s="306"/>
      <c r="AB384" s="306"/>
    </row>
    <row r="385" spans="8:28" s="308" customFormat="1" x14ac:dyDescent="0.35">
      <c r="H385" s="324"/>
      <c r="J385" s="325"/>
      <c r="K385" s="325"/>
      <c r="L385" s="325"/>
      <c r="M385" s="306"/>
      <c r="N385" s="306"/>
      <c r="O385" s="306"/>
      <c r="P385" s="306"/>
      <c r="Q385" s="306"/>
      <c r="R385" s="306"/>
      <c r="S385" s="306"/>
      <c r="T385" s="306"/>
      <c r="U385" s="306"/>
      <c r="V385" s="306"/>
      <c r="W385" s="306"/>
      <c r="X385" s="306"/>
      <c r="Y385" s="306"/>
      <c r="Z385" s="306"/>
      <c r="AA385" s="306"/>
      <c r="AB385" s="306"/>
    </row>
    <row r="386" spans="8:28" s="308" customFormat="1" x14ac:dyDescent="0.35">
      <c r="H386" s="324"/>
      <c r="J386" s="325"/>
      <c r="K386" s="325"/>
      <c r="L386" s="325"/>
      <c r="M386" s="306"/>
      <c r="N386" s="306"/>
      <c r="O386" s="306"/>
      <c r="P386" s="306"/>
      <c r="Q386" s="306"/>
      <c r="R386" s="306"/>
      <c r="S386" s="306"/>
      <c r="T386" s="306"/>
      <c r="U386" s="306"/>
      <c r="V386" s="306"/>
      <c r="W386" s="306"/>
      <c r="X386" s="306"/>
      <c r="Y386" s="306"/>
      <c r="Z386" s="306"/>
      <c r="AA386" s="306"/>
      <c r="AB386" s="306"/>
    </row>
    <row r="387" spans="8:28" s="308" customFormat="1" x14ac:dyDescent="0.35">
      <c r="H387" s="324"/>
      <c r="J387" s="325"/>
      <c r="K387" s="325"/>
      <c r="L387" s="325"/>
      <c r="M387" s="306"/>
      <c r="N387" s="306"/>
      <c r="O387" s="306"/>
      <c r="P387" s="306"/>
      <c r="Q387" s="306"/>
      <c r="R387" s="306"/>
      <c r="S387" s="306"/>
      <c r="T387" s="306"/>
      <c r="U387" s="306"/>
      <c r="V387" s="306"/>
      <c r="W387" s="306"/>
      <c r="X387" s="306"/>
      <c r="Y387" s="306"/>
      <c r="Z387" s="306"/>
      <c r="AA387" s="306"/>
      <c r="AB387" s="306"/>
    </row>
    <row r="388" spans="8:28" s="308" customFormat="1" x14ac:dyDescent="0.35">
      <c r="H388" s="324"/>
      <c r="J388" s="325"/>
      <c r="K388" s="325"/>
      <c r="L388" s="325"/>
      <c r="M388" s="306"/>
      <c r="N388" s="306"/>
      <c r="O388" s="306"/>
      <c r="P388" s="306"/>
      <c r="Q388" s="306"/>
      <c r="R388" s="306"/>
      <c r="S388" s="306"/>
      <c r="T388" s="306"/>
      <c r="U388" s="306"/>
      <c r="V388" s="306"/>
      <c r="W388" s="306"/>
      <c r="X388" s="306"/>
      <c r="Y388" s="306"/>
      <c r="Z388" s="306"/>
      <c r="AA388" s="306"/>
      <c r="AB388" s="306"/>
    </row>
    <row r="389" spans="8:28" s="308" customFormat="1" x14ac:dyDescent="0.35">
      <c r="H389" s="324"/>
      <c r="J389" s="325"/>
      <c r="K389" s="325"/>
      <c r="L389" s="325"/>
      <c r="M389" s="306"/>
      <c r="N389" s="306"/>
      <c r="O389" s="306"/>
      <c r="P389" s="306"/>
      <c r="Q389" s="306"/>
      <c r="R389" s="306"/>
      <c r="S389" s="306"/>
      <c r="T389" s="306"/>
      <c r="U389" s="306"/>
      <c r="V389" s="306"/>
      <c r="W389" s="306"/>
      <c r="X389" s="306"/>
      <c r="Y389" s="306"/>
      <c r="Z389" s="306"/>
      <c r="AA389" s="306"/>
      <c r="AB389" s="306"/>
    </row>
    <row r="390" spans="8:28" s="308" customFormat="1" x14ac:dyDescent="0.35">
      <c r="H390" s="324"/>
      <c r="J390" s="325"/>
      <c r="K390" s="325"/>
      <c r="L390" s="325"/>
      <c r="M390" s="306"/>
      <c r="N390" s="306"/>
      <c r="O390" s="306"/>
      <c r="P390" s="306"/>
      <c r="Q390" s="306"/>
      <c r="R390" s="306"/>
      <c r="S390" s="306"/>
      <c r="T390" s="306"/>
      <c r="U390" s="306"/>
      <c r="V390" s="306"/>
      <c r="W390" s="306"/>
      <c r="X390" s="306"/>
      <c r="Y390" s="306"/>
      <c r="Z390" s="306"/>
      <c r="AA390" s="306"/>
      <c r="AB390" s="306"/>
    </row>
    <row r="391" spans="8:28" s="308" customFormat="1" x14ac:dyDescent="0.35">
      <c r="H391" s="324"/>
      <c r="J391" s="325"/>
      <c r="K391" s="325"/>
      <c r="L391" s="325"/>
      <c r="M391" s="306"/>
      <c r="N391" s="306"/>
      <c r="O391" s="306"/>
      <c r="P391" s="306"/>
      <c r="Q391" s="306"/>
      <c r="R391" s="306"/>
      <c r="S391" s="306"/>
      <c r="T391" s="306"/>
      <c r="U391" s="306"/>
      <c r="V391" s="306"/>
      <c r="W391" s="306"/>
      <c r="X391" s="306"/>
      <c r="Y391" s="306"/>
      <c r="Z391" s="306"/>
      <c r="AA391" s="306"/>
      <c r="AB391" s="306"/>
    </row>
    <row r="392" spans="8:28" s="308" customFormat="1" x14ac:dyDescent="0.35">
      <c r="H392" s="324"/>
      <c r="J392" s="325"/>
      <c r="K392" s="325"/>
      <c r="L392" s="325"/>
      <c r="M392" s="306"/>
      <c r="N392" s="306"/>
      <c r="O392" s="306"/>
      <c r="P392" s="306"/>
      <c r="Q392" s="306"/>
      <c r="R392" s="306"/>
      <c r="S392" s="306"/>
      <c r="T392" s="306"/>
      <c r="U392" s="306"/>
      <c r="V392" s="306"/>
      <c r="W392" s="306"/>
      <c r="X392" s="306"/>
      <c r="Y392" s="306"/>
      <c r="Z392" s="306"/>
      <c r="AA392" s="306"/>
      <c r="AB392" s="306"/>
    </row>
    <row r="393" spans="8:28" s="308" customFormat="1" x14ac:dyDescent="0.35">
      <c r="H393" s="324"/>
      <c r="J393" s="325"/>
      <c r="K393" s="325"/>
      <c r="L393" s="325"/>
      <c r="M393" s="306"/>
      <c r="N393" s="306"/>
      <c r="O393" s="306"/>
      <c r="P393" s="306"/>
      <c r="Q393" s="306"/>
      <c r="R393" s="306"/>
      <c r="S393" s="306"/>
      <c r="T393" s="306"/>
      <c r="U393" s="306"/>
      <c r="V393" s="306"/>
      <c r="W393" s="306"/>
      <c r="X393" s="306"/>
      <c r="Y393" s="306"/>
      <c r="Z393" s="306"/>
      <c r="AA393" s="306"/>
      <c r="AB393" s="306"/>
    </row>
    <row r="394" spans="8:28" s="308" customFormat="1" x14ac:dyDescent="0.35">
      <c r="H394" s="324"/>
      <c r="J394" s="325"/>
      <c r="K394" s="325"/>
      <c r="L394" s="325"/>
      <c r="M394" s="306"/>
      <c r="N394" s="306"/>
      <c r="O394" s="306"/>
      <c r="P394" s="306"/>
      <c r="Q394" s="306"/>
      <c r="R394" s="306"/>
      <c r="S394" s="306"/>
      <c r="T394" s="306"/>
      <c r="U394" s="306"/>
      <c r="V394" s="306"/>
      <c r="W394" s="306"/>
      <c r="X394" s="306"/>
      <c r="Y394" s="306"/>
      <c r="Z394" s="306"/>
      <c r="AA394" s="306"/>
      <c r="AB394" s="306"/>
    </row>
    <row r="395" spans="8:28" s="308" customFormat="1" x14ac:dyDescent="0.35">
      <c r="H395" s="324"/>
      <c r="J395" s="325"/>
      <c r="K395" s="325"/>
      <c r="L395" s="325"/>
      <c r="M395" s="306"/>
      <c r="N395" s="306"/>
      <c r="O395" s="306"/>
      <c r="P395" s="306"/>
      <c r="Q395" s="306"/>
      <c r="R395" s="306"/>
      <c r="S395" s="306"/>
      <c r="T395" s="306"/>
      <c r="U395" s="306"/>
      <c r="V395" s="306"/>
      <c r="W395" s="306"/>
      <c r="X395" s="306"/>
      <c r="Y395" s="306"/>
      <c r="Z395" s="306"/>
      <c r="AA395" s="306"/>
      <c r="AB395" s="306"/>
    </row>
    <row r="396" spans="8:28" s="308" customFormat="1" x14ac:dyDescent="0.35">
      <c r="H396" s="324"/>
      <c r="J396" s="325"/>
      <c r="K396" s="325"/>
      <c r="L396" s="325"/>
      <c r="M396" s="306"/>
      <c r="N396" s="306"/>
      <c r="O396" s="306"/>
      <c r="P396" s="306"/>
      <c r="Q396" s="306"/>
      <c r="R396" s="306"/>
      <c r="S396" s="306"/>
      <c r="T396" s="306"/>
      <c r="U396" s="306"/>
      <c r="V396" s="306"/>
      <c r="W396" s="306"/>
      <c r="X396" s="306"/>
      <c r="Y396" s="306"/>
      <c r="Z396" s="306"/>
      <c r="AA396" s="306"/>
      <c r="AB396" s="306"/>
    </row>
    <row r="397" spans="8:28" s="308" customFormat="1" x14ac:dyDescent="0.35">
      <c r="H397" s="324"/>
      <c r="J397" s="325"/>
      <c r="K397" s="325"/>
      <c r="L397" s="325"/>
      <c r="M397" s="306"/>
      <c r="N397" s="306"/>
      <c r="O397" s="306"/>
      <c r="P397" s="306"/>
      <c r="Q397" s="306"/>
      <c r="R397" s="306"/>
      <c r="S397" s="306"/>
      <c r="T397" s="306"/>
      <c r="U397" s="306"/>
      <c r="V397" s="306"/>
      <c r="W397" s="306"/>
      <c r="X397" s="306"/>
      <c r="Y397" s="306"/>
      <c r="Z397" s="306"/>
      <c r="AA397" s="306"/>
      <c r="AB397" s="306"/>
    </row>
    <row r="398" spans="8:28" s="308" customFormat="1" x14ac:dyDescent="0.35">
      <c r="H398" s="324"/>
      <c r="J398" s="325"/>
      <c r="K398" s="325"/>
      <c r="L398" s="325"/>
      <c r="M398" s="306"/>
      <c r="N398" s="306"/>
      <c r="O398" s="306"/>
      <c r="P398" s="306"/>
      <c r="Q398" s="306"/>
      <c r="R398" s="306"/>
      <c r="S398" s="306"/>
      <c r="T398" s="306"/>
      <c r="U398" s="306"/>
      <c r="V398" s="306"/>
      <c r="W398" s="306"/>
      <c r="X398" s="306"/>
      <c r="Y398" s="306"/>
      <c r="Z398" s="306"/>
      <c r="AA398" s="306"/>
      <c r="AB398" s="306"/>
    </row>
    <row r="399" spans="8:28" s="308" customFormat="1" x14ac:dyDescent="0.35">
      <c r="H399" s="324"/>
      <c r="J399" s="325"/>
      <c r="K399" s="325"/>
      <c r="L399" s="325"/>
      <c r="M399" s="306"/>
      <c r="N399" s="306"/>
      <c r="O399" s="306"/>
      <c r="P399" s="306"/>
      <c r="Q399" s="306"/>
      <c r="R399" s="306"/>
      <c r="S399" s="306"/>
      <c r="T399" s="306"/>
      <c r="U399" s="306"/>
      <c r="V399" s="306"/>
      <c r="W399" s="306"/>
      <c r="X399" s="306"/>
      <c r="Y399" s="306"/>
      <c r="Z399" s="306"/>
      <c r="AA399" s="306"/>
      <c r="AB399" s="306"/>
    </row>
    <row r="400" spans="8:28" s="308" customFormat="1" x14ac:dyDescent="0.35">
      <c r="H400" s="324"/>
      <c r="J400" s="325"/>
      <c r="K400" s="325"/>
      <c r="L400" s="325"/>
      <c r="M400" s="306"/>
      <c r="N400" s="306"/>
      <c r="O400" s="306"/>
      <c r="P400" s="306"/>
      <c r="Q400" s="306"/>
      <c r="R400" s="306"/>
      <c r="S400" s="306"/>
      <c r="T400" s="306"/>
      <c r="U400" s="306"/>
      <c r="V400" s="306"/>
      <c r="W400" s="306"/>
      <c r="X400" s="306"/>
      <c r="Y400" s="306"/>
      <c r="Z400" s="306"/>
      <c r="AA400" s="306"/>
      <c r="AB400" s="306"/>
    </row>
    <row r="401" spans="8:28" s="308" customFormat="1" x14ac:dyDescent="0.35">
      <c r="H401" s="324"/>
      <c r="J401" s="325"/>
      <c r="K401" s="325"/>
      <c r="L401" s="325"/>
      <c r="M401" s="306"/>
      <c r="N401" s="306"/>
      <c r="O401" s="306"/>
      <c r="P401" s="306"/>
      <c r="Q401" s="306"/>
      <c r="R401" s="306"/>
      <c r="S401" s="306"/>
      <c r="T401" s="306"/>
      <c r="U401" s="306"/>
      <c r="V401" s="306"/>
      <c r="W401" s="306"/>
      <c r="X401" s="306"/>
      <c r="Y401" s="306"/>
      <c r="Z401" s="306"/>
      <c r="AA401" s="306"/>
      <c r="AB401" s="306"/>
    </row>
    <row r="402" spans="8:28" s="308" customFormat="1" x14ac:dyDescent="0.35">
      <c r="H402" s="324"/>
      <c r="J402" s="325"/>
      <c r="K402" s="325"/>
      <c r="L402" s="325"/>
      <c r="M402" s="306"/>
      <c r="N402" s="306"/>
      <c r="O402" s="306"/>
      <c r="P402" s="306"/>
      <c r="Q402" s="306"/>
      <c r="R402" s="306"/>
      <c r="S402" s="306"/>
      <c r="T402" s="306"/>
      <c r="U402" s="306"/>
      <c r="V402" s="306"/>
      <c r="W402" s="306"/>
      <c r="X402" s="306"/>
      <c r="Y402" s="306"/>
      <c r="Z402" s="306"/>
      <c r="AA402" s="306"/>
      <c r="AB402" s="306"/>
    </row>
    <row r="403" spans="8:28" s="308" customFormat="1" x14ac:dyDescent="0.35">
      <c r="H403" s="324"/>
      <c r="J403" s="325"/>
      <c r="K403" s="325"/>
      <c r="L403" s="325"/>
      <c r="M403" s="306"/>
      <c r="N403" s="306"/>
      <c r="O403" s="306"/>
      <c r="P403" s="306"/>
      <c r="Q403" s="306"/>
      <c r="R403" s="306"/>
      <c r="S403" s="306"/>
      <c r="T403" s="306"/>
      <c r="U403" s="306"/>
      <c r="V403" s="306"/>
      <c r="W403" s="306"/>
      <c r="X403" s="306"/>
      <c r="Y403" s="306"/>
      <c r="Z403" s="306"/>
      <c r="AA403" s="306"/>
      <c r="AB403" s="306"/>
    </row>
    <row r="404" spans="8:28" s="308" customFormat="1" x14ac:dyDescent="0.35">
      <c r="H404" s="324"/>
      <c r="J404" s="325"/>
      <c r="K404" s="325"/>
      <c r="L404" s="325"/>
      <c r="M404" s="306"/>
      <c r="N404" s="306"/>
      <c r="O404" s="306"/>
      <c r="P404" s="306"/>
      <c r="Q404" s="306"/>
      <c r="R404" s="306"/>
      <c r="S404" s="306"/>
      <c r="T404" s="306"/>
      <c r="U404" s="306"/>
      <c r="V404" s="306"/>
      <c r="W404" s="306"/>
      <c r="X404" s="306"/>
      <c r="Y404" s="306"/>
      <c r="Z404" s="306"/>
      <c r="AA404" s="306"/>
      <c r="AB404" s="306"/>
    </row>
    <row r="405" spans="8:28" s="308" customFormat="1" x14ac:dyDescent="0.35">
      <c r="H405" s="324"/>
      <c r="J405" s="325"/>
      <c r="K405" s="325"/>
      <c r="L405" s="325"/>
      <c r="M405" s="306"/>
      <c r="N405" s="306"/>
      <c r="O405" s="306"/>
      <c r="P405" s="306"/>
      <c r="Q405" s="306"/>
      <c r="R405" s="306"/>
      <c r="S405" s="306"/>
      <c r="T405" s="306"/>
      <c r="U405" s="306"/>
      <c r="V405" s="306"/>
      <c r="W405" s="306"/>
      <c r="X405" s="306"/>
      <c r="Y405" s="306"/>
      <c r="Z405" s="306"/>
      <c r="AA405" s="306"/>
      <c r="AB405" s="306"/>
    </row>
    <row r="406" spans="8:28" s="308" customFormat="1" x14ac:dyDescent="0.35">
      <c r="H406" s="324"/>
      <c r="J406" s="325"/>
      <c r="K406" s="325"/>
      <c r="L406" s="325"/>
      <c r="M406" s="306"/>
      <c r="N406" s="306"/>
      <c r="O406" s="306"/>
      <c r="P406" s="306"/>
      <c r="Q406" s="306"/>
      <c r="R406" s="306"/>
      <c r="S406" s="306"/>
      <c r="T406" s="306"/>
      <c r="U406" s="306"/>
      <c r="V406" s="306"/>
      <c r="W406" s="306"/>
      <c r="X406" s="306"/>
      <c r="Y406" s="306"/>
      <c r="Z406" s="306"/>
      <c r="AA406" s="306"/>
      <c r="AB406" s="306"/>
    </row>
    <row r="407" spans="8:28" s="308" customFormat="1" x14ac:dyDescent="0.35">
      <c r="H407" s="324"/>
      <c r="J407" s="325"/>
      <c r="K407" s="325"/>
      <c r="L407" s="325"/>
      <c r="M407" s="306"/>
      <c r="N407" s="306"/>
      <c r="O407" s="306"/>
      <c r="P407" s="306"/>
      <c r="Q407" s="306"/>
      <c r="R407" s="306"/>
      <c r="S407" s="306"/>
      <c r="T407" s="306"/>
      <c r="U407" s="306"/>
      <c r="V407" s="306"/>
      <c r="W407" s="306"/>
      <c r="X407" s="306"/>
      <c r="Y407" s="306"/>
      <c r="Z407" s="306"/>
      <c r="AA407" s="306"/>
      <c r="AB407" s="306"/>
    </row>
    <row r="408" spans="8:28" s="308" customFormat="1" x14ac:dyDescent="0.35">
      <c r="H408" s="324"/>
      <c r="J408" s="325"/>
      <c r="K408" s="325"/>
      <c r="L408" s="325"/>
      <c r="M408" s="306"/>
      <c r="N408" s="306"/>
      <c r="O408" s="306"/>
      <c r="P408" s="306"/>
      <c r="Q408" s="306"/>
      <c r="R408" s="306"/>
      <c r="S408" s="306"/>
      <c r="T408" s="306"/>
      <c r="U408" s="306"/>
      <c r="V408" s="306"/>
      <c r="W408" s="306"/>
      <c r="X408" s="306"/>
      <c r="Y408" s="306"/>
      <c r="Z408" s="306"/>
      <c r="AA408" s="306"/>
      <c r="AB408" s="306"/>
    </row>
    <row r="409" spans="8:28" s="308" customFormat="1" x14ac:dyDescent="0.35">
      <c r="H409" s="324"/>
      <c r="J409" s="325"/>
      <c r="K409" s="325"/>
      <c r="L409" s="325"/>
      <c r="M409" s="306"/>
      <c r="N409" s="306"/>
      <c r="O409" s="306"/>
      <c r="P409" s="306"/>
      <c r="Q409" s="306"/>
      <c r="R409" s="306"/>
      <c r="S409" s="306"/>
      <c r="T409" s="306"/>
      <c r="U409" s="306"/>
      <c r="V409" s="306"/>
      <c r="W409" s="306"/>
      <c r="X409" s="306"/>
      <c r="Y409" s="306"/>
      <c r="Z409" s="306"/>
      <c r="AA409" s="306"/>
      <c r="AB409" s="306"/>
    </row>
    <row r="410" spans="8:28" s="308" customFormat="1" x14ac:dyDescent="0.35">
      <c r="H410" s="324"/>
      <c r="J410" s="325"/>
      <c r="K410" s="325"/>
      <c r="L410" s="325"/>
      <c r="M410" s="306"/>
      <c r="N410" s="306"/>
      <c r="O410" s="306"/>
      <c r="P410" s="306"/>
      <c r="Q410" s="306"/>
      <c r="R410" s="306"/>
      <c r="S410" s="306"/>
      <c r="T410" s="306"/>
      <c r="U410" s="306"/>
      <c r="V410" s="306"/>
      <c r="W410" s="306"/>
      <c r="X410" s="306"/>
      <c r="Y410" s="306"/>
      <c r="Z410" s="306"/>
      <c r="AA410" s="306"/>
      <c r="AB410" s="306"/>
    </row>
    <row r="411" spans="8:28" s="308" customFormat="1" x14ac:dyDescent="0.35">
      <c r="H411" s="324"/>
      <c r="J411" s="325"/>
      <c r="K411" s="325"/>
      <c r="L411" s="325"/>
      <c r="M411" s="306"/>
      <c r="N411" s="306"/>
      <c r="O411" s="306"/>
      <c r="P411" s="306"/>
      <c r="Q411" s="306"/>
      <c r="R411" s="306"/>
      <c r="S411" s="306"/>
      <c r="T411" s="306"/>
      <c r="U411" s="306"/>
      <c r="V411" s="306"/>
      <c r="W411" s="306"/>
      <c r="X411" s="306"/>
      <c r="Y411" s="306"/>
      <c r="Z411" s="306"/>
      <c r="AA411" s="306"/>
      <c r="AB411" s="306"/>
    </row>
    <row r="412" spans="8:28" s="308" customFormat="1" x14ac:dyDescent="0.35">
      <c r="H412" s="324"/>
      <c r="J412" s="325"/>
      <c r="K412" s="325"/>
      <c r="L412" s="325"/>
      <c r="M412" s="306"/>
      <c r="N412" s="306"/>
      <c r="O412" s="306"/>
      <c r="P412" s="306"/>
      <c r="Q412" s="306"/>
      <c r="R412" s="306"/>
      <c r="S412" s="306"/>
      <c r="T412" s="306"/>
      <c r="U412" s="306"/>
      <c r="V412" s="306"/>
      <c r="W412" s="306"/>
      <c r="X412" s="306"/>
      <c r="Y412" s="306"/>
      <c r="Z412" s="306"/>
      <c r="AA412" s="306"/>
      <c r="AB412" s="306"/>
    </row>
    <row r="413" spans="8:28" s="308" customFormat="1" x14ac:dyDescent="0.35">
      <c r="H413" s="324"/>
      <c r="J413" s="325"/>
      <c r="K413" s="325"/>
      <c r="L413" s="325"/>
      <c r="M413" s="306"/>
      <c r="N413" s="306"/>
      <c r="O413" s="306"/>
      <c r="P413" s="306"/>
      <c r="Q413" s="306"/>
      <c r="R413" s="306"/>
      <c r="S413" s="306"/>
      <c r="T413" s="306"/>
      <c r="U413" s="306"/>
      <c r="V413" s="306"/>
      <c r="W413" s="306"/>
      <c r="X413" s="306"/>
      <c r="Y413" s="306"/>
      <c r="Z413" s="306"/>
      <c r="AA413" s="306"/>
      <c r="AB413" s="306"/>
    </row>
    <row r="414" spans="8:28" s="308" customFormat="1" x14ac:dyDescent="0.35">
      <c r="H414" s="324"/>
      <c r="J414" s="325"/>
      <c r="K414" s="325"/>
      <c r="L414" s="325"/>
      <c r="M414" s="306"/>
      <c r="N414" s="306"/>
      <c r="O414" s="306"/>
      <c r="P414" s="306"/>
      <c r="Q414" s="306"/>
      <c r="R414" s="306"/>
      <c r="S414" s="306"/>
      <c r="T414" s="306"/>
      <c r="U414" s="306"/>
      <c r="V414" s="306"/>
      <c r="W414" s="306"/>
      <c r="X414" s="306"/>
      <c r="Y414" s="306"/>
      <c r="Z414" s="306"/>
      <c r="AA414" s="306"/>
      <c r="AB414" s="306"/>
    </row>
    <row r="415" spans="8:28" s="308" customFormat="1" x14ac:dyDescent="0.35">
      <c r="H415" s="324"/>
      <c r="J415" s="325"/>
      <c r="K415" s="325"/>
      <c r="L415" s="325"/>
      <c r="M415" s="306"/>
      <c r="N415" s="306"/>
      <c r="O415" s="306"/>
      <c r="P415" s="306"/>
      <c r="Q415" s="306"/>
      <c r="R415" s="306"/>
      <c r="S415" s="306"/>
      <c r="T415" s="306"/>
      <c r="U415" s="306"/>
      <c r="V415" s="306"/>
      <c r="W415" s="306"/>
      <c r="X415" s="306"/>
      <c r="Y415" s="306"/>
      <c r="Z415" s="306"/>
      <c r="AA415" s="306"/>
      <c r="AB415" s="306"/>
    </row>
    <row r="416" spans="8:28" s="308" customFormat="1" x14ac:dyDescent="0.35">
      <c r="H416" s="324"/>
      <c r="J416" s="325"/>
      <c r="K416" s="325"/>
      <c r="L416" s="325"/>
      <c r="M416" s="306"/>
      <c r="N416" s="306"/>
      <c r="O416" s="306"/>
      <c r="P416" s="306"/>
      <c r="Q416" s="306"/>
      <c r="R416" s="306"/>
      <c r="S416" s="306"/>
      <c r="T416" s="306"/>
      <c r="U416" s="306"/>
      <c r="V416" s="306"/>
      <c r="W416" s="306"/>
      <c r="X416" s="306"/>
      <c r="Y416" s="306"/>
      <c r="Z416" s="306"/>
      <c r="AA416" s="306"/>
      <c r="AB416" s="306"/>
    </row>
    <row r="417" spans="8:28" s="308" customFormat="1" x14ac:dyDescent="0.35">
      <c r="H417" s="324"/>
      <c r="J417" s="325"/>
      <c r="K417" s="325"/>
      <c r="L417" s="325"/>
      <c r="M417" s="306"/>
      <c r="N417" s="306"/>
      <c r="O417" s="306"/>
      <c r="P417" s="306"/>
      <c r="Q417" s="306"/>
      <c r="R417" s="306"/>
      <c r="S417" s="306"/>
      <c r="T417" s="306"/>
      <c r="U417" s="306"/>
      <c r="V417" s="306"/>
      <c r="W417" s="306"/>
      <c r="X417" s="306"/>
      <c r="Y417" s="306"/>
      <c r="Z417" s="306"/>
      <c r="AA417" s="306"/>
      <c r="AB417" s="306"/>
    </row>
    <row r="418" spans="8:28" s="308" customFormat="1" x14ac:dyDescent="0.35">
      <c r="H418" s="324"/>
      <c r="J418" s="325"/>
      <c r="K418" s="325"/>
      <c r="L418" s="325"/>
      <c r="M418" s="306"/>
      <c r="N418" s="306"/>
      <c r="O418" s="306"/>
      <c r="P418" s="306"/>
      <c r="Q418" s="306"/>
      <c r="R418" s="306"/>
      <c r="S418" s="306"/>
      <c r="T418" s="306"/>
      <c r="U418" s="306"/>
      <c r="V418" s="306"/>
      <c r="W418" s="306"/>
      <c r="X418" s="306"/>
      <c r="Y418" s="306"/>
      <c r="Z418" s="306"/>
      <c r="AA418" s="306"/>
      <c r="AB418" s="306"/>
    </row>
    <row r="419" spans="8:28" s="308" customFormat="1" x14ac:dyDescent="0.35">
      <c r="H419" s="324"/>
      <c r="J419" s="325"/>
      <c r="K419" s="325"/>
      <c r="L419" s="325"/>
      <c r="M419" s="306"/>
      <c r="N419" s="306"/>
      <c r="O419" s="306"/>
      <c r="P419" s="306"/>
      <c r="Q419" s="306"/>
      <c r="R419" s="306"/>
      <c r="S419" s="306"/>
      <c r="T419" s="306"/>
      <c r="U419" s="306"/>
      <c r="V419" s="306"/>
      <c r="W419" s="306"/>
      <c r="X419" s="306"/>
      <c r="Y419" s="306"/>
      <c r="Z419" s="306"/>
      <c r="AA419" s="306"/>
      <c r="AB419" s="306"/>
    </row>
    <row r="420" spans="8:28" s="308" customFormat="1" x14ac:dyDescent="0.35">
      <c r="H420" s="324"/>
      <c r="J420" s="325"/>
      <c r="K420" s="325"/>
      <c r="L420" s="325"/>
      <c r="M420" s="306"/>
      <c r="N420" s="306"/>
      <c r="O420" s="306"/>
      <c r="P420" s="306"/>
      <c r="Q420" s="306"/>
      <c r="R420" s="306"/>
      <c r="S420" s="306"/>
      <c r="T420" s="306"/>
      <c r="U420" s="306"/>
      <c r="V420" s="306"/>
      <c r="W420" s="306"/>
      <c r="X420" s="306"/>
      <c r="Y420" s="306"/>
      <c r="Z420" s="306"/>
      <c r="AA420" s="306"/>
      <c r="AB420" s="306"/>
    </row>
    <row r="421" spans="8:28" s="308" customFormat="1" x14ac:dyDescent="0.35">
      <c r="H421" s="324"/>
      <c r="J421" s="325"/>
      <c r="K421" s="325"/>
      <c r="L421" s="325"/>
      <c r="M421" s="306"/>
      <c r="N421" s="306"/>
      <c r="O421" s="306"/>
      <c r="P421" s="306"/>
      <c r="Q421" s="306"/>
      <c r="R421" s="306"/>
      <c r="S421" s="306"/>
      <c r="T421" s="306"/>
      <c r="U421" s="306"/>
      <c r="V421" s="306"/>
      <c r="W421" s="306"/>
      <c r="X421" s="306"/>
      <c r="Y421" s="306"/>
      <c r="Z421" s="306"/>
      <c r="AA421" s="306"/>
      <c r="AB421" s="306"/>
    </row>
    <row r="422" spans="8:28" s="308" customFormat="1" x14ac:dyDescent="0.35">
      <c r="H422" s="324"/>
      <c r="J422" s="325"/>
      <c r="K422" s="325"/>
      <c r="L422" s="325"/>
      <c r="M422" s="306"/>
      <c r="N422" s="306"/>
      <c r="O422" s="306"/>
      <c r="P422" s="306"/>
      <c r="Q422" s="306"/>
      <c r="R422" s="306"/>
      <c r="S422" s="306"/>
      <c r="T422" s="306"/>
      <c r="U422" s="306"/>
      <c r="V422" s="306"/>
      <c r="W422" s="306"/>
      <c r="X422" s="306"/>
      <c r="Y422" s="306"/>
      <c r="Z422" s="306"/>
      <c r="AA422" s="306"/>
      <c r="AB422" s="306"/>
    </row>
    <row r="423" spans="8:28" s="308" customFormat="1" x14ac:dyDescent="0.35">
      <c r="H423" s="324"/>
      <c r="J423" s="325"/>
      <c r="K423" s="325"/>
      <c r="L423" s="325"/>
      <c r="M423" s="306"/>
      <c r="N423" s="306"/>
      <c r="O423" s="306"/>
      <c r="P423" s="306"/>
      <c r="Q423" s="306"/>
      <c r="R423" s="306"/>
      <c r="S423" s="306"/>
      <c r="T423" s="306"/>
      <c r="U423" s="306"/>
      <c r="V423" s="306"/>
      <c r="W423" s="306"/>
      <c r="X423" s="306"/>
      <c r="Y423" s="306"/>
      <c r="Z423" s="306"/>
      <c r="AA423" s="306"/>
      <c r="AB423" s="306"/>
    </row>
    <row r="424" spans="8:28" s="308" customFormat="1" x14ac:dyDescent="0.35">
      <c r="H424" s="324"/>
      <c r="J424" s="325"/>
      <c r="K424" s="325"/>
      <c r="L424" s="325"/>
      <c r="M424" s="306"/>
      <c r="N424" s="306"/>
      <c r="O424" s="306"/>
      <c r="P424" s="306"/>
      <c r="Q424" s="306"/>
      <c r="R424" s="306"/>
      <c r="S424" s="306"/>
      <c r="T424" s="306"/>
      <c r="U424" s="306"/>
      <c r="V424" s="306"/>
      <c r="W424" s="306"/>
      <c r="X424" s="306"/>
      <c r="Y424" s="306"/>
      <c r="Z424" s="306"/>
      <c r="AA424" s="306"/>
      <c r="AB424" s="306"/>
    </row>
    <row r="425" spans="8:28" s="308" customFormat="1" x14ac:dyDescent="0.35">
      <c r="H425" s="324"/>
      <c r="J425" s="325"/>
      <c r="K425" s="325"/>
      <c r="L425" s="325"/>
      <c r="M425" s="306"/>
      <c r="N425" s="306"/>
      <c r="O425" s="306"/>
      <c r="P425" s="306"/>
      <c r="Q425" s="306"/>
      <c r="R425" s="306"/>
      <c r="S425" s="306"/>
      <c r="T425" s="306"/>
      <c r="U425" s="306"/>
      <c r="V425" s="306"/>
      <c r="W425" s="306"/>
      <c r="X425" s="306"/>
      <c r="Y425" s="306"/>
      <c r="Z425" s="306"/>
      <c r="AA425" s="306"/>
      <c r="AB425" s="306"/>
    </row>
    <row r="426" spans="8:28" s="308" customFormat="1" x14ac:dyDescent="0.35">
      <c r="H426" s="324"/>
      <c r="J426" s="325"/>
      <c r="K426" s="325"/>
      <c r="L426" s="325"/>
      <c r="M426" s="306"/>
      <c r="N426" s="306"/>
      <c r="O426" s="306"/>
      <c r="P426" s="306"/>
      <c r="Q426" s="306"/>
      <c r="R426" s="306"/>
      <c r="S426" s="306"/>
      <c r="T426" s="306"/>
      <c r="U426" s="306"/>
      <c r="V426" s="306"/>
      <c r="W426" s="306"/>
      <c r="X426" s="306"/>
      <c r="Y426" s="306"/>
      <c r="Z426" s="306"/>
      <c r="AA426" s="306"/>
      <c r="AB426" s="306"/>
    </row>
    <row r="427" spans="8:28" s="308" customFormat="1" x14ac:dyDescent="0.35">
      <c r="H427" s="324"/>
      <c r="J427" s="325"/>
      <c r="K427" s="325"/>
      <c r="L427" s="325"/>
      <c r="M427" s="306"/>
      <c r="N427" s="306"/>
      <c r="O427" s="306"/>
      <c r="P427" s="306"/>
      <c r="Q427" s="306"/>
      <c r="R427" s="306"/>
      <c r="S427" s="306"/>
      <c r="T427" s="306"/>
      <c r="U427" s="306"/>
      <c r="V427" s="306"/>
      <c r="W427" s="306"/>
      <c r="X427" s="306"/>
      <c r="Y427" s="306"/>
      <c r="Z427" s="306"/>
      <c r="AA427" s="306"/>
      <c r="AB427" s="306"/>
    </row>
    <row r="428" spans="8:28" s="308" customFormat="1" x14ac:dyDescent="0.35">
      <c r="H428" s="324"/>
      <c r="J428" s="325"/>
      <c r="K428" s="325"/>
      <c r="L428" s="325"/>
      <c r="M428" s="306"/>
      <c r="N428" s="306"/>
      <c r="O428" s="306"/>
      <c r="P428" s="306"/>
      <c r="Q428" s="306"/>
      <c r="R428" s="306"/>
      <c r="S428" s="306"/>
      <c r="T428" s="306"/>
      <c r="U428" s="306"/>
      <c r="V428" s="306"/>
      <c r="W428" s="306"/>
      <c r="X428" s="306"/>
      <c r="Y428" s="306"/>
      <c r="Z428" s="306"/>
      <c r="AA428" s="306"/>
      <c r="AB428" s="306"/>
    </row>
    <row r="429" spans="8:28" s="308" customFormat="1" x14ac:dyDescent="0.35">
      <c r="H429" s="324"/>
      <c r="J429" s="325"/>
      <c r="K429" s="325"/>
      <c r="L429" s="325"/>
      <c r="M429" s="306"/>
      <c r="N429" s="306"/>
      <c r="O429" s="306"/>
      <c r="P429" s="306"/>
      <c r="Q429" s="306"/>
      <c r="R429" s="306"/>
      <c r="S429" s="306"/>
      <c r="T429" s="306"/>
      <c r="U429" s="306"/>
      <c r="V429" s="306"/>
      <c r="W429" s="306"/>
      <c r="X429" s="306"/>
      <c r="Y429" s="306"/>
      <c r="Z429" s="306"/>
      <c r="AA429" s="306"/>
      <c r="AB429" s="306"/>
    </row>
    <row r="430" spans="8:28" s="308" customFormat="1" x14ac:dyDescent="0.35">
      <c r="H430" s="324"/>
      <c r="J430" s="325"/>
      <c r="K430" s="325"/>
      <c r="L430" s="325"/>
      <c r="M430" s="306"/>
      <c r="N430" s="306"/>
      <c r="O430" s="306"/>
      <c r="P430" s="306"/>
      <c r="Q430" s="306"/>
      <c r="R430" s="306"/>
      <c r="S430" s="306"/>
      <c r="T430" s="306"/>
      <c r="U430" s="306"/>
      <c r="V430" s="306"/>
      <c r="W430" s="306"/>
      <c r="X430" s="306"/>
      <c r="Y430" s="306"/>
      <c r="Z430" s="306"/>
      <c r="AA430" s="306"/>
      <c r="AB430" s="306"/>
    </row>
    <row r="431" spans="8:28" s="308" customFormat="1" x14ac:dyDescent="0.35">
      <c r="H431" s="324"/>
      <c r="J431" s="325"/>
      <c r="K431" s="325"/>
      <c r="L431" s="325"/>
      <c r="M431" s="306"/>
      <c r="N431" s="306"/>
      <c r="O431" s="306"/>
      <c r="P431" s="306"/>
      <c r="Q431" s="306"/>
      <c r="R431" s="306"/>
      <c r="S431" s="306"/>
      <c r="T431" s="306"/>
      <c r="U431" s="306"/>
      <c r="V431" s="306"/>
      <c r="W431" s="306"/>
      <c r="X431" s="306"/>
      <c r="Y431" s="306"/>
      <c r="Z431" s="306"/>
      <c r="AA431" s="306"/>
      <c r="AB431" s="306"/>
    </row>
    <row r="432" spans="8:28" s="308" customFormat="1" x14ac:dyDescent="0.35">
      <c r="H432" s="324"/>
      <c r="J432" s="325"/>
      <c r="K432" s="325"/>
      <c r="L432" s="325"/>
      <c r="M432" s="306"/>
      <c r="N432" s="306"/>
      <c r="O432" s="306"/>
      <c r="P432" s="306"/>
      <c r="Q432" s="306"/>
      <c r="R432" s="306"/>
      <c r="S432" s="306"/>
      <c r="T432" s="306"/>
      <c r="U432" s="306"/>
      <c r="V432" s="306"/>
      <c r="W432" s="306"/>
      <c r="X432" s="306"/>
      <c r="Y432" s="306"/>
      <c r="Z432" s="306"/>
      <c r="AA432" s="306"/>
      <c r="AB432" s="306"/>
    </row>
    <row r="433" spans="8:28" s="308" customFormat="1" x14ac:dyDescent="0.35">
      <c r="H433" s="324"/>
      <c r="J433" s="325"/>
      <c r="K433" s="325"/>
      <c r="L433" s="325"/>
      <c r="M433" s="306"/>
      <c r="N433" s="306"/>
      <c r="O433" s="306"/>
      <c r="P433" s="306"/>
      <c r="Q433" s="306"/>
      <c r="R433" s="306"/>
      <c r="S433" s="306"/>
      <c r="T433" s="306"/>
      <c r="U433" s="306"/>
      <c r="V433" s="306"/>
      <c r="W433" s="306"/>
      <c r="X433" s="306"/>
      <c r="Y433" s="306"/>
      <c r="Z433" s="306"/>
      <c r="AA433" s="306"/>
      <c r="AB433" s="306"/>
    </row>
    <row r="434" spans="8:28" s="308" customFormat="1" x14ac:dyDescent="0.35">
      <c r="H434" s="324"/>
      <c r="J434" s="325"/>
      <c r="K434" s="325"/>
      <c r="L434" s="325"/>
      <c r="M434" s="306"/>
      <c r="N434" s="306"/>
      <c r="O434" s="306"/>
      <c r="P434" s="306"/>
      <c r="Q434" s="306"/>
      <c r="R434" s="306"/>
      <c r="S434" s="306"/>
      <c r="T434" s="306"/>
      <c r="U434" s="306"/>
      <c r="V434" s="306"/>
      <c r="W434" s="306"/>
      <c r="X434" s="306"/>
      <c r="Y434" s="306"/>
      <c r="Z434" s="306"/>
      <c r="AA434" s="306"/>
      <c r="AB434" s="306"/>
    </row>
    <row r="435" spans="8:28" s="308" customFormat="1" x14ac:dyDescent="0.35">
      <c r="H435" s="324"/>
      <c r="J435" s="325"/>
      <c r="K435" s="325"/>
      <c r="L435" s="325"/>
      <c r="M435" s="306"/>
      <c r="N435" s="306"/>
      <c r="O435" s="306"/>
      <c r="P435" s="306"/>
      <c r="Q435" s="306"/>
      <c r="R435" s="306"/>
      <c r="S435" s="306"/>
      <c r="T435" s="306"/>
      <c r="U435" s="306"/>
      <c r="V435" s="306"/>
      <c r="W435" s="306"/>
      <c r="X435" s="306"/>
      <c r="Y435" s="306"/>
      <c r="Z435" s="306"/>
      <c r="AA435" s="306"/>
      <c r="AB435" s="306"/>
    </row>
    <row r="436" spans="8:28" s="308" customFormat="1" x14ac:dyDescent="0.35">
      <c r="H436" s="324"/>
      <c r="J436" s="325"/>
      <c r="K436" s="325"/>
      <c r="L436" s="325"/>
      <c r="M436" s="306"/>
      <c r="N436" s="306"/>
      <c r="O436" s="306"/>
      <c r="P436" s="306"/>
      <c r="Q436" s="306"/>
      <c r="R436" s="306"/>
      <c r="S436" s="306"/>
      <c r="T436" s="306"/>
      <c r="U436" s="306"/>
      <c r="V436" s="306"/>
      <c r="W436" s="306"/>
      <c r="X436" s="306"/>
      <c r="Y436" s="306"/>
      <c r="Z436" s="306"/>
      <c r="AA436" s="306"/>
      <c r="AB436" s="306"/>
    </row>
    <row r="437" spans="8:28" s="308" customFormat="1" x14ac:dyDescent="0.35">
      <c r="H437" s="324"/>
      <c r="J437" s="325"/>
      <c r="K437" s="325"/>
      <c r="L437" s="325"/>
      <c r="M437" s="306"/>
      <c r="N437" s="306"/>
      <c r="O437" s="306"/>
      <c r="P437" s="306"/>
      <c r="Q437" s="306"/>
      <c r="R437" s="306"/>
      <c r="S437" s="306"/>
      <c r="T437" s="306"/>
      <c r="U437" s="306"/>
      <c r="V437" s="306"/>
      <c r="W437" s="306"/>
      <c r="X437" s="306"/>
      <c r="Y437" s="306"/>
      <c r="Z437" s="306"/>
      <c r="AA437" s="306"/>
      <c r="AB437" s="306"/>
    </row>
    <row r="438" spans="8:28" s="308" customFormat="1" x14ac:dyDescent="0.35">
      <c r="H438" s="324"/>
      <c r="J438" s="325"/>
      <c r="K438" s="325"/>
      <c r="L438" s="325"/>
      <c r="M438" s="306"/>
      <c r="N438" s="306"/>
      <c r="O438" s="306"/>
      <c r="P438" s="306"/>
      <c r="Q438" s="306"/>
      <c r="R438" s="306"/>
      <c r="S438" s="306"/>
      <c r="T438" s="306"/>
      <c r="U438" s="306"/>
      <c r="V438" s="306"/>
      <c r="W438" s="306"/>
      <c r="X438" s="306"/>
      <c r="Y438" s="306"/>
      <c r="Z438" s="306"/>
      <c r="AA438" s="306"/>
      <c r="AB438" s="306"/>
    </row>
    <row r="439" spans="8:28" s="308" customFormat="1" x14ac:dyDescent="0.35">
      <c r="H439" s="324"/>
      <c r="J439" s="325"/>
      <c r="K439" s="325"/>
      <c r="L439" s="325"/>
      <c r="M439" s="306"/>
      <c r="N439" s="306"/>
      <c r="O439" s="306"/>
      <c r="P439" s="306"/>
      <c r="Q439" s="306"/>
      <c r="R439" s="306"/>
      <c r="S439" s="306"/>
      <c r="T439" s="306"/>
      <c r="U439" s="306"/>
      <c r="V439" s="306"/>
      <c r="W439" s="306"/>
      <c r="X439" s="306"/>
      <c r="Y439" s="306"/>
      <c r="Z439" s="306"/>
      <c r="AA439" s="306"/>
      <c r="AB439" s="306"/>
    </row>
    <row r="440" spans="8:28" s="308" customFormat="1" x14ac:dyDescent="0.35">
      <c r="H440" s="324"/>
      <c r="J440" s="325"/>
      <c r="K440" s="325"/>
      <c r="L440" s="325"/>
      <c r="M440" s="306"/>
      <c r="N440" s="306"/>
      <c r="O440" s="306"/>
      <c r="P440" s="306"/>
      <c r="Q440" s="306"/>
      <c r="R440" s="306"/>
      <c r="S440" s="306"/>
      <c r="T440" s="306"/>
      <c r="U440" s="306"/>
      <c r="V440" s="306"/>
      <c r="W440" s="306"/>
      <c r="X440" s="306"/>
      <c r="Y440" s="306"/>
      <c r="Z440" s="306"/>
      <c r="AA440" s="306"/>
      <c r="AB440" s="306"/>
    </row>
    <row r="441" spans="8:28" s="308" customFormat="1" x14ac:dyDescent="0.35">
      <c r="H441" s="324"/>
      <c r="J441" s="325"/>
      <c r="K441" s="325"/>
      <c r="L441" s="325"/>
      <c r="M441" s="306"/>
      <c r="N441" s="306"/>
      <c r="O441" s="306"/>
      <c r="P441" s="306"/>
      <c r="Q441" s="306"/>
      <c r="R441" s="306"/>
      <c r="S441" s="306"/>
      <c r="T441" s="306"/>
      <c r="U441" s="306"/>
      <c r="V441" s="306"/>
      <c r="W441" s="306"/>
      <c r="X441" s="306"/>
      <c r="Y441" s="306"/>
      <c r="Z441" s="306"/>
      <c r="AA441" s="306"/>
      <c r="AB441" s="306"/>
    </row>
    <row r="442" spans="8:28" s="308" customFormat="1" x14ac:dyDescent="0.35">
      <c r="H442" s="324"/>
      <c r="J442" s="325"/>
      <c r="K442" s="325"/>
      <c r="L442" s="325"/>
      <c r="M442" s="306"/>
      <c r="N442" s="306"/>
      <c r="O442" s="306"/>
      <c r="P442" s="306"/>
      <c r="Q442" s="306"/>
      <c r="R442" s="306"/>
      <c r="S442" s="306"/>
      <c r="T442" s="306"/>
      <c r="U442" s="306"/>
      <c r="V442" s="306"/>
      <c r="W442" s="306"/>
      <c r="X442" s="306"/>
      <c r="Y442" s="306"/>
      <c r="Z442" s="306"/>
      <c r="AA442" s="306"/>
      <c r="AB442" s="306"/>
    </row>
    <row r="443" spans="8:28" s="308" customFormat="1" x14ac:dyDescent="0.35">
      <c r="H443" s="324"/>
      <c r="J443" s="325"/>
      <c r="K443" s="325"/>
      <c r="L443" s="325"/>
      <c r="M443" s="306"/>
      <c r="N443" s="306"/>
      <c r="O443" s="306"/>
      <c r="P443" s="306"/>
      <c r="Q443" s="306"/>
      <c r="R443" s="306"/>
      <c r="S443" s="306"/>
      <c r="T443" s="306"/>
      <c r="U443" s="306"/>
      <c r="V443" s="306"/>
      <c r="W443" s="306"/>
      <c r="X443" s="306"/>
      <c r="Y443" s="306"/>
      <c r="Z443" s="306"/>
      <c r="AA443" s="306"/>
      <c r="AB443" s="306"/>
    </row>
    <row r="444" spans="8:28" s="308" customFormat="1" x14ac:dyDescent="0.35">
      <c r="H444" s="324"/>
      <c r="J444" s="325"/>
      <c r="K444" s="325"/>
      <c r="L444" s="325"/>
      <c r="M444" s="306"/>
      <c r="N444" s="306"/>
      <c r="O444" s="306"/>
      <c r="P444" s="306"/>
      <c r="Q444" s="306"/>
      <c r="R444" s="306"/>
      <c r="S444" s="306"/>
      <c r="T444" s="306"/>
      <c r="U444" s="306"/>
      <c r="V444" s="306"/>
      <c r="W444" s="306"/>
      <c r="X444" s="306"/>
      <c r="Y444" s="306"/>
      <c r="Z444" s="306"/>
      <c r="AA444" s="306"/>
      <c r="AB444" s="306"/>
    </row>
    <row r="445" spans="8:28" s="308" customFormat="1" x14ac:dyDescent="0.35">
      <c r="H445" s="324"/>
      <c r="J445" s="325"/>
      <c r="K445" s="325"/>
      <c r="L445" s="325"/>
      <c r="M445" s="306"/>
      <c r="N445" s="306"/>
      <c r="O445" s="306"/>
      <c r="P445" s="306"/>
      <c r="Q445" s="306"/>
      <c r="R445" s="306"/>
      <c r="S445" s="306"/>
      <c r="T445" s="306"/>
      <c r="U445" s="306"/>
      <c r="V445" s="306"/>
      <c r="W445" s="306"/>
      <c r="X445" s="306"/>
      <c r="Y445" s="306"/>
      <c r="Z445" s="306"/>
      <c r="AA445" s="306"/>
      <c r="AB445" s="306"/>
    </row>
    <row r="446" spans="8:28" s="308" customFormat="1" x14ac:dyDescent="0.35">
      <c r="H446" s="324"/>
      <c r="J446" s="325"/>
      <c r="K446" s="325"/>
      <c r="L446" s="325"/>
      <c r="M446" s="306"/>
      <c r="N446" s="306"/>
      <c r="O446" s="306"/>
      <c r="P446" s="306"/>
      <c r="Q446" s="306"/>
      <c r="R446" s="306"/>
      <c r="S446" s="306"/>
      <c r="T446" s="306"/>
      <c r="U446" s="306"/>
      <c r="V446" s="306"/>
      <c r="W446" s="306"/>
      <c r="X446" s="306"/>
      <c r="Y446" s="306"/>
      <c r="Z446" s="306"/>
      <c r="AA446" s="306"/>
      <c r="AB446" s="306"/>
    </row>
    <row r="447" spans="8:28" s="308" customFormat="1" x14ac:dyDescent="0.35">
      <c r="H447" s="324"/>
      <c r="J447" s="325"/>
      <c r="K447" s="325"/>
      <c r="L447" s="325"/>
      <c r="M447" s="306"/>
      <c r="N447" s="306"/>
      <c r="O447" s="306"/>
      <c r="P447" s="306"/>
      <c r="Q447" s="306"/>
      <c r="R447" s="306"/>
      <c r="S447" s="306"/>
      <c r="T447" s="306"/>
      <c r="U447" s="306"/>
      <c r="V447" s="306"/>
      <c r="W447" s="306"/>
      <c r="X447" s="306"/>
      <c r="Y447" s="306"/>
      <c r="Z447" s="306"/>
      <c r="AA447" s="306"/>
      <c r="AB447" s="306"/>
    </row>
    <row r="448" spans="8:28" s="308" customFormat="1" x14ac:dyDescent="0.35">
      <c r="H448" s="324"/>
      <c r="J448" s="325"/>
      <c r="K448" s="325"/>
      <c r="L448" s="325"/>
      <c r="M448" s="306"/>
      <c r="N448" s="306"/>
      <c r="O448" s="306"/>
      <c r="P448" s="306"/>
      <c r="Q448" s="306"/>
      <c r="R448" s="306"/>
      <c r="S448" s="306"/>
      <c r="T448" s="306"/>
      <c r="U448" s="306"/>
      <c r="V448" s="306"/>
      <c r="W448" s="306"/>
      <c r="X448" s="306"/>
      <c r="Y448" s="306"/>
      <c r="Z448" s="306"/>
      <c r="AA448" s="306"/>
      <c r="AB448" s="306"/>
    </row>
    <row r="449" spans="8:28" s="308" customFormat="1" x14ac:dyDescent="0.35">
      <c r="H449" s="324"/>
      <c r="J449" s="325"/>
      <c r="K449" s="325"/>
      <c r="L449" s="325"/>
      <c r="M449" s="306"/>
      <c r="N449" s="306"/>
      <c r="O449" s="306"/>
      <c r="P449" s="306"/>
      <c r="Q449" s="306"/>
      <c r="R449" s="306"/>
      <c r="S449" s="306"/>
      <c r="T449" s="306"/>
      <c r="U449" s="306"/>
      <c r="V449" s="306"/>
      <c r="W449" s="306"/>
      <c r="X449" s="306"/>
      <c r="Y449" s="306"/>
      <c r="Z449" s="306"/>
      <c r="AA449" s="306"/>
      <c r="AB449" s="306"/>
    </row>
    <row r="450" spans="8:28" s="308" customFormat="1" x14ac:dyDescent="0.35">
      <c r="H450" s="324"/>
      <c r="J450" s="325"/>
      <c r="K450" s="325"/>
      <c r="L450" s="325"/>
      <c r="M450" s="306"/>
      <c r="N450" s="306"/>
      <c r="O450" s="306"/>
      <c r="P450" s="306"/>
      <c r="Q450" s="306"/>
      <c r="R450" s="306"/>
      <c r="S450" s="306"/>
      <c r="T450" s="306"/>
      <c r="U450" s="306"/>
      <c r="V450" s="306"/>
      <c r="W450" s="306"/>
      <c r="X450" s="306"/>
      <c r="Y450" s="306"/>
      <c r="Z450" s="306"/>
      <c r="AA450" s="306"/>
      <c r="AB450" s="306"/>
    </row>
    <row r="451" spans="8:28" s="308" customFormat="1" x14ac:dyDescent="0.35">
      <c r="H451" s="324"/>
      <c r="J451" s="325"/>
      <c r="K451" s="325"/>
      <c r="L451" s="325"/>
      <c r="M451" s="306"/>
      <c r="N451" s="306"/>
      <c r="O451" s="306"/>
      <c r="P451" s="306"/>
      <c r="Q451" s="306"/>
      <c r="R451" s="306"/>
      <c r="S451" s="306"/>
      <c r="T451" s="306"/>
      <c r="U451" s="306"/>
      <c r="V451" s="306"/>
      <c r="W451" s="306"/>
      <c r="X451" s="306"/>
      <c r="Y451" s="306"/>
      <c r="Z451" s="306"/>
      <c r="AA451" s="306"/>
      <c r="AB451" s="306"/>
    </row>
    <row r="452" spans="8:28" s="308" customFormat="1" x14ac:dyDescent="0.35">
      <c r="H452" s="324"/>
      <c r="J452" s="325"/>
      <c r="K452" s="325"/>
      <c r="L452" s="325"/>
      <c r="M452" s="306"/>
      <c r="N452" s="306"/>
      <c r="O452" s="306"/>
      <c r="P452" s="306"/>
      <c r="Q452" s="306"/>
      <c r="R452" s="306"/>
      <c r="S452" s="306"/>
      <c r="T452" s="306"/>
      <c r="U452" s="306"/>
      <c r="V452" s="306"/>
      <c r="W452" s="306"/>
      <c r="X452" s="306"/>
      <c r="Y452" s="306"/>
      <c r="Z452" s="306"/>
      <c r="AA452" s="306"/>
      <c r="AB452" s="306"/>
    </row>
    <row r="453" spans="8:28" s="308" customFormat="1" x14ac:dyDescent="0.35">
      <c r="H453" s="324"/>
      <c r="J453" s="325"/>
      <c r="K453" s="325"/>
      <c r="L453" s="325"/>
      <c r="M453" s="306"/>
      <c r="N453" s="306"/>
      <c r="O453" s="306"/>
      <c r="P453" s="306"/>
      <c r="Q453" s="306"/>
      <c r="R453" s="306"/>
      <c r="S453" s="306"/>
      <c r="T453" s="306"/>
      <c r="U453" s="306"/>
      <c r="V453" s="306"/>
      <c r="W453" s="306"/>
      <c r="X453" s="306"/>
      <c r="Y453" s="306"/>
      <c r="Z453" s="306"/>
      <c r="AA453" s="306"/>
      <c r="AB453" s="306"/>
    </row>
    <row r="454" spans="8:28" s="308" customFormat="1" x14ac:dyDescent="0.35">
      <c r="H454" s="324"/>
      <c r="J454" s="325"/>
      <c r="K454" s="325"/>
      <c r="L454" s="325"/>
      <c r="M454" s="306"/>
      <c r="N454" s="306"/>
      <c r="O454" s="306"/>
      <c r="P454" s="306"/>
      <c r="Q454" s="306"/>
      <c r="R454" s="306"/>
      <c r="S454" s="306"/>
      <c r="T454" s="306"/>
      <c r="U454" s="306"/>
      <c r="V454" s="306"/>
      <c r="W454" s="306"/>
      <c r="X454" s="306"/>
      <c r="Y454" s="306"/>
      <c r="Z454" s="306"/>
      <c r="AA454" s="306"/>
      <c r="AB454" s="306"/>
    </row>
    <row r="455" spans="8:28" s="308" customFormat="1" x14ac:dyDescent="0.35">
      <c r="H455" s="324"/>
      <c r="J455" s="325"/>
      <c r="K455" s="325"/>
      <c r="L455" s="325"/>
      <c r="M455" s="306"/>
      <c r="N455" s="306"/>
      <c r="O455" s="306"/>
      <c r="P455" s="306"/>
      <c r="Q455" s="306"/>
      <c r="R455" s="306"/>
      <c r="S455" s="306"/>
      <c r="T455" s="306"/>
      <c r="U455" s="306"/>
      <c r="V455" s="306"/>
      <c r="W455" s="306"/>
      <c r="X455" s="306"/>
      <c r="Y455" s="306"/>
      <c r="Z455" s="306"/>
      <c r="AA455" s="306"/>
      <c r="AB455" s="306"/>
    </row>
    <row r="456" spans="8:28" s="308" customFormat="1" x14ac:dyDescent="0.35">
      <c r="H456" s="324"/>
      <c r="J456" s="325"/>
      <c r="K456" s="325"/>
      <c r="L456" s="325"/>
      <c r="M456" s="306"/>
      <c r="N456" s="306"/>
      <c r="O456" s="306"/>
      <c r="P456" s="306"/>
      <c r="Q456" s="306"/>
      <c r="R456" s="306"/>
      <c r="S456" s="306"/>
      <c r="T456" s="306"/>
      <c r="U456" s="306"/>
      <c r="V456" s="306"/>
      <c r="W456" s="306"/>
      <c r="X456" s="306"/>
      <c r="Y456" s="306"/>
      <c r="Z456" s="306"/>
      <c r="AA456" s="306"/>
      <c r="AB456" s="306"/>
    </row>
    <row r="457" spans="8:28" s="308" customFormat="1" x14ac:dyDescent="0.35">
      <c r="H457" s="324"/>
      <c r="J457" s="325"/>
      <c r="K457" s="325"/>
      <c r="L457" s="325"/>
      <c r="M457" s="306"/>
      <c r="N457" s="306"/>
      <c r="O457" s="306"/>
      <c r="P457" s="306"/>
      <c r="Q457" s="306"/>
      <c r="R457" s="306"/>
      <c r="S457" s="306"/>
      <c r="T457" s="306"/>
      <c r="U457" s="306"/>
      <c r="V457" s="306"/>
      <c r="W457" s="306"/>
      <c r="X457" s="306"/>
      <c r="Y457" s="306"/>
      <c r="Z457" s="306"/>
      <c r="AA457" s="306"/>
      <c r="AB457" s="306"/>
    </row>
    <row r="458" spans="8:28" s="308" customFormat="1" x14ac:dyDescent="0.35">
      <c r="H458" s="324"/>
      <c r="J458" s="325"/>
      <c r="K458" s="325"/>
      <c r="L458" s="325"/>
      <c r="M458" s="306"/>
      <c r="N458" s="306"/>
      <c r="O458" s="306"/>
      <c r="P458" s="306"/>
      <c r="Q458" s="306"/>
      <c r="R458" s="306"/>
      <c r="S458" s="306"/>
      <c r="T458" s="306"/>
      <c r="U458" s="306"/>
      <c r="V458" s="306"/>
      <c r="W458" s="306"/>
      <c r="X458" s="306"/>
      <c r="Y458" s="306"/>
      <c r="Z458" s="306"/>
      <c r="AA458" s="306"/>
      <c r="AB458" s="306"/>
    </row>
    <row r="459" spans="8:28" s="308" customFormat="1" x14ac:dyDescent="0.35">
      <c r="H459" s="324"/>
      <c r="J459" s="325"/>
      <c r="K459" s="325"/>
      <c r="L459" s="325"/>
      <c r="M459" s="306"/>
      <c r="N459" s="306"/>
      <c r="O459" s="306"/>
      <c r="P459" s="306"/>
      <c r="Q459" s="306"/>
      <c r="R459" s="306"/>
      <c r="S459" s="306"/>
      <c r="T459" s="306"/>
      <c r="U459" s="306"/>
      <c r="V459" s="306"/>
      <c r="W459" s="306"/>
      <c r="X459" s="306"/>
      <c r="Y459" s="306"/>
      <c r="Z459" s="306"/>
      <c r="AA459" s="306"/>
      <c r="AB459" s="306"/>
    </row>
    <row r="460" spans="8:28" s="308" customFormat="1" x14ac:dyDescent="0.35">
      <c r="H460" s="324"/>
      <c r="J460" s="325"/>
      <c r="K460" s="325"/>
      <c r="L460" s="325"/>
      <c r="M460" s="306"/>
      <c r="N460" s="306"/>
      <c r="O460" s="306"/>
      <c r="P460" s="306"/>
      <c r="Q460" s="306"/>
      <c r="R460" s="306"/>
      <c r="S460" s="306"/>
      <c r="T460" s="306"/>
      <c r="U460" s="306"/>
      <c r="V460" s="306"/>
      <c r="W460" s="306"/>
      <c r="X460" s="306"/>
      <c r="Y460" s="306"/>
      <c r="Z460" s="306"/>
      <c r="AA460" s="306"/>
      <c r="AB460" s="306"/>
    </row>
    <row r="461" spans="8:28" s="308" customFormat="1" x14ac:dyDescent="0.35">
      <c r="H461" s="324"/>
      <c r="J461" s="325"/>
      <c r="K461" s="325"/>
      <c r="L461" s="325"/>
      <c r="M461" s="306"/>
      <c r="N461" s="306"/>
      <c r="O461" s="306"/>
      <c r="P461" s="306"/>
      <c r="Q461" s="306"/>
      <c r="R461" s="306"/>
      <c r="S461" s="306"/>
      <c r="T461" s="306"/>
      <c r="U461" s="306"/>
      <c r="V461" s="306"/>
      <c r="W461" s="306"/>
      <c r="X461" s="306"/>
      <c r="Y461" s="306"/>
      <c r="Z461" s="306"/>
      <c r="AA461" s="306"/>
      <c r="AB461" s="306"/>
    </row>
    <row r="462" spans="8:28" s="308" customFormat="1" x14ac:dyDescent="0.35">
      <c r="H462" s="324"/>
      <c r="J462" s="325"/>
      <c r="K462" s="325"/>
      <c r="L462" s="325"/>
      <c r="M462" s="306"/>
      <c r="N462" s="306"/>
      <c r="O462" s="306"/>
      <c r="P462" s="306"/>
      <c r="Q462" s="306"/>
      <c r="R462" s="306"/>
      <c r="S462" s="306"/>
      <c r="T462" s="306"/>
      <c r="U462" s="306"/>
      <c r="V462" s="306"/>
      <c r="W462" s="306"/>
      <c r="X462" s="306"/>
      <c r="Y462" s="306"/>
      <c r="Z462" s="306"/>
      <c r="AA462" s="306"/>
      <c r="AB462" s="306"/>
    </row>
    <row r="463" spans="8:28" s="308" customFormat="1" x14ac:dyDescent="0.35">
      <c r="H463" s="324"/>
      <c r="J463" s="325"/>
      <c r="K463" s="325"/>
      <c r="L463" s="325"/>
      <c r="M463" s="306"/>
      <c r="N463" s="306"/>
      <c r="O463" s="306"/>
      <c r="P463" s="306"/>
      <c r="Q463" s="306"/>
      <c r="R463" s="306"/>
      <c r="S463" s="306"/>
      <c r="T463" s="306"/>
      <c r="U463" s="306"/>
      <c r="V463" s="306"/>
      <c r="W463" s="306"/>
      <c r="X463" s="306"/>
      <c r="Y463" s="306"/>
      <c r="Z463" s="306"/>
      <c r="AA463" s="306"/>
      <c r="AB463" s="306"/>
    </row>
    <row r="464" spans="8:28" s="308" customFormat="1" x14ac:dyDescent="0.35">
      <c r="H464" s="324"/>
      <c r="J464" s="325"/>
      <c r="K464" s="325"/>
      <c r="L464" s="325"/>
      <c r="M464" s="306"/>
      <c r="N464" s="306"/>
      <c r="O464" s="306"/>
      <c r="P464" s="306"/>
      <c r="Q464" s="306"/>
      <c r="R464" s="306"/>
      <c r="S464" s="306"/>
      <c r="T464" s="306"/>
      <c r="U464" s="306"/>
      <c r="V464" s="306"/>
      <c r="W464" s="306"/>
      <c r="X464" s="306"/>
      <c r="Y464" s="306"/>
      <c r="Z464" s="306"/>
      <c r="AA464" s="306"/>
      <c r="AB464" s="306"/>
    </row>
    <row r="465" spans="8:28" s="308" customFormat="1" x14ac:dyDescent="0.35">
      <c r="H465" s="324"/>
      <c r="J465" s="325"/>
      <c r="K465" s="325"/>
      <c r="L465" s="325"/>
      <c r="M465" s="306"/>
      <c r="N465" s="306"/>
      <c r="O465" s="306"/>
      <c r="P465" s="306"/>
      <c r="Q465" s="306"/>
      <c r="R465" s="306"/>
      <c r="S465" s="306"/>
      <c r="T465" s="306"/>
      <c r="U465" s="306"/>
      <c r="V465" s="306"/>
      <c r="W465" s="306"/>
      <c r="X465" s="306"/>
      <c r="Y465" s="306"/>
      <c r="Z465" s="306"/>
      <c r="AA465" s="306"/>
      <c r="AB465" s="306"/>
    </row>
    <row r="466" spans="8:28" s="308" customFormat="1" x14ac:dyDescent="0.35">
      <c r="H466" s="324"/>
      <c r="J466" s="325"/>
      <c r="K466" s="325"/>
      <c r="L466" s="325"/>
      <c r="M466" s="306"/>
      <c r="N466" s="306"/>
      <c r="O466" s="306"/>
      <c r="P466" s="306"/>
      <c r="Q466" s="306"/>
      <c r="R466" s="306"/>
      <c r="S466" s="306"/>
      <c r="T466" s="306"/>
      <c r="U466" s="306"/>
      <c r="V466" s="306"/>
      <c r="W466" s="306"/>
      <c r="X466" s="306"/>
      <c r="Y466" s="306"/>
      <c r="Z466" s="306"/>
      <c r="AA466" s="306"/>
      <c r="AB466" s="306"/>
    </row>
    <row r="467" spans="8:28" s="308" customFormat="1" x14ac:dyDescent="0.35">
      <c r="H467" s="324"/>
      <c r="J467" s="325"/>
      <c r="K467" s="325"/>
      <c r="L467" s="325"/>
      <c r="M467" s="306"/>
      <c r="N467" s="306"/>
      <c r="O467" s="306"/>
      <c r="P467" s="306"/>
      <c r="Q467" s="306"/>
      <c r="R467" s="306"/>
      <c r="S467" s="306"/>
      <c r="T467" s="306"/>
      <c r="U467" s="306"/>
      <c r="V467" s="306"/>
      <c r="W467" s="306"/>
      <c r="X467" s="306"/>
      <c r="Y467" s="306"/>
      <c r="Z467" s="306"/>
      <c r="AA467" s="306"/>
      <c r="AB467" s="306"/>
    </row>
    <row r="468" spans="8:28" s="308" customFormat="1" x14ac:dyDescent="0.35">
      <c r="H468" s="324"/>
      <c r="J468" s="325"/>
      <c r="K468" s="325"/>
      <c r="L468" s="325"/>
      <c r="M468" s="306"/>
      <c r="N468" s="306"/>
      <c r="O468" s="306"/>
      <c r="P468" s="306"/>
      <c r="Q468" s="306"/>
      <c r="R468" s="306"/>
      <c r="S468" s="306"/>
      <c r="T468" s="306"/>
      <c r="U468" s="306"/>
      <c r="V468" s="306"/>
      <c r="W468" s="306"/>
      <c r="X468" s="306"/>
      <c r="Y468" s="306"/>
      <c r="Z468" s="306"/>
      <c r="AA468" s="306"/>
      <c r="AB468" s="306"/>
    </row>
    <row r="469" spans="8:28" s="308" customFormat="1" x14ac:dyDescent="0.35">
      <c r="H469" s="324"/>
      <c r="J469" s="325"/>
      <c r="K469" s="325"/>
      <c r="L469" s="325"/>
      <c r="M469" s="306"/>
      <c r="N469" s="306"/>
      <c r="O469" s="306"/>
      <c r="P469" s="306"/>
      <c r="Q469" s="306"/>
      <c r="R469" s="306"/>
      <c r="S469" s="306"/>
      <c r="T469" s="306"/>
      <c r="U469" s="306"/>
      <c r="V469" s="306"/>
      <c r="W469" s="306"/>
      <c r="X469" s="306"/>
      <c r="Y469" s="306"/>
      <c r="Z469" s="306"/>
      <c r="AA469" s="306"/>
      <c r="AB469" s="306"/>
    </row>
    <row r="470" spans="8:28" s="308" customFormat="1" x14ac:dyDescent="0.35">
      <c r="H470" s="324"/>
      <c r="J470" s="325"/>
      <c r="K470" s="325"/>
      <c r="L470" s="325"/>
      <c r="M470" s="306"/>
      <c r="N470" s="306"/>
      <c r="O470" s="306"/>
      <c r="P470" s="306"/>
      <c r="Q470" s="306"/>
      <c r="R470" s="306"/>
      <c r="S470" s="306"/>
      <c r="T470" s="306"/>
      <c r="U470" s="306"/>
      <c r="V470" s="306"/>
      <c r="W470" s="306"/>
      <c r="X470" s="306"/>
      <c r="Y470" s="306"/>
      <c r="Z470" s="306"/>
      <c r="AA470" s="306"/>
      <c r="AB470" s="306"/>
    </row>
    <row r="471" spans="8:28" s="308" customFormat="1" x14ac:dyDescent="0.35">
      <c r="H471" s="324"/>
      <c r="J471" s="325"/>
      <c r="K471" s="325"/>
      <c r="L471" s="325"/>
      <c r="M471" s="306"/>
      <c r="N471" s="306"/>
      <c r="O471" s="306"/>
      <c r="P471" s="306"/>
      <c r="Q471" s="306"/>
      <c r="R471" s="306"/>
      <c r="S471" s="306"/>
      <c r="T471" s="306"/>
      <c r="U471" s="306"/>
      <c r="V471" s="306"/>
      <c r="W471" s="306"/>
      <c r="X471" s="306"/>
      <c r="Y471" s="306"/>
      <c r="Z471" s="306"/>
      <c r="AA471" s="306"/>
      <c r="AB471" s="306"/>
    </row>
    <row r="472" spans="8:28" s="308" customFormat="1" x14ac:dyDescent="0.35">
      <c r="H472" s="324"/>
      <c r="J472" s="325"/>
      <c r="K472" s="325"/>
      <c r="L472" s="325"/>
      <c r="M472" s="306"/>
      <c r="N472" s="306"/>
      <c r="O472" s="306"/>
      <c r="P472" s="306"/>
      <c r="Q472" s="306"/>
      <c r="R472" s="306"/>
      <c r="S472" s="306"/>
      <c r="T472" s="306"/>
      <c r="U472" s="306"/>
      <c r="V472" s="306"/>
      <c r="W472" s="306"/>
      <c r="X472" s="306"/>
      <c r="Y472" s="306"/>
      <c r="Z472" s="306"/>
      <c r="AA472" s="306"/>
      <c r="AB472" s="306"/>
    </row>
    <row r="473" spans="8:28" s="308" customFormat="1" x14ac:dyDescent="0.35">
      <c r="H473" s="324"/>
      <c r="J473" s="325"/>
      <c r="K473" s="325"/>
      <c r="L473" s="325"/>
      <c r="M473" s="306"/>
      <c r="N473" s="306"/>
      <c r="O473" s="306"/>
      <c r="P473" s="306"/>
      <c r="Q473" s="306"/>
      <c r="R473" s="306"/>
      <c r="S473" s="306"/>
      <c r="T473" s="306"/>
      <c r="U473" s="306"/>
      <c r="V473" s="306"/>
      <c r="W473" s="306"/>
      <c r="X473" s="306"/>
      <c r="Y473" s="306"/>
      <c r="Z473" s="306"/>
      <c r="AA473" s="306"/>
      <c r="AB473" s="306"/>
    </row>
    <row r="474" spans="8:28" s="308" customFormat="1" x14ac:dyDescent="0.35">
      <c r="H474" s="324"/>
      <c r="J474" s="325"/>
      <c r="K474" s="325"/>
      <c r="L474" s="325"/>
      <c r="M474" s="306"/>
      <c r="N474" s="306"/>
      <c r="O474" s="306"/>
      <c r="P474" s="306"/>
      <c r="Q474" s="306"/>
      <c r="R474" s="306"/>
      <c r="S474" s="306"/>
      <c r="T474" s="306"/>
      <c r="U474" s="306"/>
      <c r="V474" s="306"/>
      <c r="W474" s="306"/>
      <c r="X474" s="306"/>
      <c r="Y474" s="306"/>
      <c r="Z474" s="306"/>
      <c r="AA474" s="306"/>
      <c r="AB474" s="306"/>
    </row>
    <row r="475" spans="8:28" s="308" customFormat="1" x14ac:dyDescent="0.35">
      <c r="H475" s="324"/>
      <c r="J475" s="325"/>
      <c r="K475" s="325"/>
      <c r="L475" s="325"/>
      <c r="M475" s="306"/>
      <c r="N475" s="306"/>
      <c r="O475" s="306"/>
      <c r="P475" s="306"/>
      <c r="Q475" s="306"/>
      <c r="R475" s="306"/>
      <c r="S475" s="306"/>
      <c r="T475" s="306"/>
      <c r="U475" s="306"/>
      <c r="V475" s="306"/>
      <c r="W475" s="306"/>
      <c r="X475" s="306"/>
      <c r="Y475" s="306"/>
      <c r="Z475" s="306"/>
      <c r="AA475" s="306"/>
      <c r="AB475" s="306"/>
    </row>
    <row r="476" spans="8:28" s="308" customFormat="1" x14ac:dyDescent="0.35">
      <c r="H476" s="324"/>
      <c r="J476" s="325"/>
      <c r="K476" s="325"/>
      <c r="L476" s="325"/>
      <c r="M476" s="306"/>
      <c r="N476" s="306"/>
      <c r="O476" s="306"/>
      <c r="P476" s="306"/>
      <c r="Q476" s="306"/>
      <c r="R476" s="306"/>
      <c r="S476" s="306"/>
      <c r="T476" s="306"/>
      <c r="U476" s="306"/>
      <c r="V476" s="306"/>
      <c r="W476" s="306"/>
      <c r="X476" s="306"/>
      <c r="Y476" s="306"/>
      <c r="Z476" s="306"/>
      <c r="AA476" s="306"/>
      <c r="AB476" s="306"/>
    </row>
    <row r="477" spans="8:28" s="308" customFormat="1" x14ac:dyDescent="0.35">
      <c r="H477" s="324"/>
      <c r="J477" s="325"/>
      <c r="K477" s="325"/>
      <c r="L477" s="325"/>
      <c r="M477" s="306"/>
      <c r="N477" s="306"/>
      <c r="O477" s="306"/>
      <c r="P477" s="306"/>
      <c r="Q477" s="306"/>
      <c r="R477" s="306"/>
      <c r="S477" s="306"/>
      <c r="T477" s="306"/>
      <c r="U477" s="306"/>
      <c r="V477" s="306"/>
      <c r="W477" s="306"/>
      <c r="X477" s="306"/>
      <c r="Y477" s="306"/>
      <c r="Z477" s="306"/>
      <c r="AA477" s="306"/>
      <c r="AB477" s="306"/>
    </row>
    <row r="478" spans="8:28" s="308" customFormat="1" x14ac:dyDescent="0.35">
      <c r="H478" s="324"/>
      <c r="J478" s="325"/>
      <c r="K478" s="325"/>
      <c r="L478" s="325"/>
      <c r="M478" s="306"/>
      <c r="N478" s="306"/>
      <c r="O478" s="306"/>
      <c r="P478" s="306"/>
      <c r="Q478" s="306"/>
      <c r="R478" s="306"/>
      <c r="S478" s="306"/>
      <c r="T478" s="306"/>
      <c r="U478" s="306"/>
      <c r="V478" s="306"/>
      <c r="W478" s="306"/>
      <c r="X478" s="306"/>
      <c r="Y478" s="306"/>
      <c r="Z478" s="306"/>
      <c r="AA478" s="306"/>
      <c r="AB478" s="306"/>
    </row>
    <row r="479" spans="8:28" s="308" customFormat="1" x14ac:dyDescent="0.35">
      <c r="H479" s="324"/>
      <c r="J479" s="325"/>
      <c r="K479" s="325"/>
      <c r="L479" s="325"/>
      <c r="M479" s="306"/>
      <c r="N479" s="306"/>
      <c r="O479" s="306"/>
      <c r="P479" s="306"/>
      <c r="Q479" s="306"/>
      <c r="R479" s="306"/>
      <c r="S479" s="306"/>
      <c r="T479" s="306"/>
      <c r="U479" s="306"/>
      <c r="V479" s="306"/>
      <c r="W479" s="306"/>
      <c r="X479" s="306"/>
      <c r="Y479" s="306"/>
      <c r="Z479" s="306"/>
      <c r="AA479" s="306"/>
      <c r="AB479" s="306"/>
    </row>
    <row r="480" spans="8:28" s="308" customFormat="1" x14ac:dyDescent="0.35">
      <c r="H480" s="324"/>
      <c r="J480" s="325"/>
      <c r="K480" s="325"/>
      <c r="L480" s="325"/>
      <c r="M480" s="306"/>
      <c r="N480" s="306"/>
      <c r="O480" s="306"/>
      <c r="P480" s="306"/>
      <c r="Q480" s="306"/>
      <c r="R480" s="306"/>
      <c r="S480" s="306"/>
      <c r="T480" s="306"/>
      <c r="U480" s="306"/>
      <c r="V480" s="306"/>
      <c r="W480" s="306"/>
      <c r="X480" s="306"/>
      <c r="Y480" s="306"/>
      <c r="Z480" s="306"/>
      <c r="AA480" s="306"/>
      <c r="AB480" s="306"/>
    </row>
    <row r="481" spans="8:28" s="308" customFormat="1" x14ac:dyDescent="0.35">
      <c r="H481" s="324"/>
      <c r="J481" s="325"/>
      <c r="K481" s="325"/>
      <c r="L481" s="325"/>
      <c r="M481" s="306"/>
      <c r="N481" s="306"/>
      <c r="O481" s="306"/>
      <c r="P481" s="306"/>
      <c r="Q481" s="306"/>
      <c r="R481" s="306"/>
      <c r="S481" s="306"/>
      <c r="T481" s="306"/>
      <c r="U481" s="306"/>
      <c r="V481" s="306"/>
      <c r="W481" s="306"/>
      <c r="X481" s="306"/>
      <c r="Y481" s="306"/>
      <c r="Z481" s="306"/>
      <c r="AA481" s="306"/>
      <c r="AB481" s="306"/>
    </row>
    <row r="482" spans="8:28" s="308" customFormat="1" x14ac:dyDescent="0.35">
      <c r="H482" s="324"/>
      <c r="J482" s="325"/>
      <c r="K482" s="325"/>
      <c r="L482" s="325"/>
      <c r="M482" s="306"/>
      <c r="N482" s="306"/>
      <c r="O482" s="306"/>
      <c r="P482" s="306"/>
      <c r="Q482" s="306"/>
      <c r="R482" s="306"/>
      <c r="S482" s="306"/>
      <c r="T482" s="306"/>
      <c r="U482" s="306"/>
      <c r="V482" s="306"/>
      <c r="W482" s="306"/>
      <c r="X482" s="306"/>
      <c r="Y482" s="306"/>
      <c r="Z482" s="306"/>
      <c r="AA482" s="306"/>
      <c r="AB482" s="306"/>
    </row>
    <row r="483" spans="8:28" s="308" customFormat="1" x14ac:dyDescent="0.35">
      <c r="H483" s="324"/>
      <c r="J483" s="325"/>
      <c r="K483" s="325"/>
      <c r="L483" s="325"/>
      <c r="M483" s="306"/>
      <c r="N483" s="306"/>
      <c r="O483" s="306"/>
      <c r="P483" s="306"/>
      <c r="Q483" s="306"/>
      <c r="R483" s="306"/>
      <c r="S483" s="306"/>
      <c r="T483" s="306"/>
      <c r="U483" s="306"/>
      <c r="V483" s="306"/>
      <c r="W483" s="306"/>
      <c r="X483" s="306"/>
      <c r="Y483" s="306"/>
      <c r="Z483" s="306"/>
      <c r="AA483" s="306"/>
      <c r="AB483" s="306"/>
    </row>
    <row r="484" spans="8:28" s="308" customFormat="1" x14ac:dyDescent="0.35">
      <c r="H484" s="324"/>
      <c r="J484" s="325"/>
      <c r="K484" s="325"/>
      <c r="L484" s="325"/>
      <c r="M484" s="306"/>
      <c r="N484" s="306"/>
      <c r="O484" s="306"/>
      <c r="P484" s="306"/>
      <c r="Q484" s="306"/>
      <c r="R484" s="306"/>
      <c r="S484" s="306"/>
      <c r="T484" s="306"/>
      <c r="U484" s="306"/>
      <c r="V484" s="306"/>
      <c r="W484" s="306"/>
      <c r="X484" s="306"/>
      <c r="Y484" s="306"/>
      <c r="Z484" s="306"/>
      <c r="AA484" s="306"/>
      <c r="AB484" s="306"/>
    </row>
    <row r="485" spans="8:28" s="308" customFormat="1" x14ac:dyDescent="0.35">
      <c r="H485" s="324"/>
      <c r="J485" s="325"/>
      <c r="K485" s="325"/>
      <c r="L485" s="325"/>
      <c r="M485" s="306"/>
      <c r="N485" s="306"/>
      <c r="O485" s="306"/>
      <c r="P485" s="306"/>
      <c r="Q485" s="306"/>
      <c r="R485" s="306"/>
      <c r="S485" s="306"/>
      <c r="T485" s="306"/>
      <c r="U485" s="306"/>
      <c r="V485" s="306"/>
      <c r="W485" s="306"/>
      <c r="X485" s="306"/>
      <c r="Y485" s="306"/>
      <c r="Z485" s="306"/>
      <c r="AA485" s="306"/>
      <c r="AB485" s="306"/>
    </row>
    <row r="486" spans="8:28" s="308" customFormat="1" x14ac:dyDescent="0.35">
      <c r="H486" s="324"/>
      <c r="J486" s="325"/>
      <c r="K486" s="325"/>
      <c r="L486" s="325"/>
      <c r="M486" s="306"/>
      <c r="N486" s="306"/>
      <c r="O486" s="306"/>
      <c r="P486" s="306"/>
      <c r="Q486" s="306"/>
      <c r="R486" s="306"/>
      <c r="S486" s="306"/>
      <c r="T486" s="306"/>
      <c r="U486" s="306"/>
      <c r="V486" s="306"/>
      <c r="W486" s="306"/>
      <c r="X486" s="306"/>
      <c r="Y486" s="306"/>
      <c r="Z486" s="306"/>
      <c r="AA486" s="306"/>
      <c r="AB486" s="306"/>
    </row>
    <row r="487" spans="8:28" s="308" customFormat="1" x14ac:dyDescent="0.35">
      <c r="H487" s="324"/>
      <c r="J487" s="325"/>
      <c r="K487" s="325"/>
      <c r="L487" s="325"/>
      <c r="M487" s="306"/>
      <c r="N487" s="306"/>
      <c r="O487" s="306"/>
      <c r="P487" s="306"/>
      <c r="Q487" s="306"/>
      <c r="R487" s="306"/>
      <c r="S487" s="306"/>
      <c r="T487" s="306"/>
      <c r="U487" s="306"/>
      <c r="V487" s="306"/>
      <c r="W487" s="306"/>
      <c r="X487" s="306"/>
      <c r="Y487" s="306"/>
      <c r="Z487" s="306"/>
      <c r="AA487" s="306"/>
      <c r="AB487" s="306"/>
    </row>
    <row r="488" spans="8:28" s="308" customFormat="1" x14ac:dyDescent="0.35">
      <c r="H488" s="324"/>
      <c r="J488" s="325"/>
      <c r="K488" s="325"/>
      <c r="L488" s="325"/>
      <c r="M488" s="306"/>
      <c r="N488" s="306"/>
      <c r="O488" s="306"/>
      <c r="P488" s="306"/>
      <c r="Q488" s="306"/>
      <c r="R488" s="306"/>
      <c r="S488" s="306"/>
      <c r="T488" s="306"/>
      <c r="U488" s="306"/>
      <c r="V488" s="306"/>
      <c r="W488" s="306"/>
      <c r="X488" s="306"/>
      <c r="Y488" s="306"/>
      <c r="Z488" s="306"/>
      <c r="AA488" s="306"/>
      <c r="AB488" s="306"/>
    </row>
    <row r="489" spans="8:28" s="308" customFormat="1" x14ac:dyDescent="0.35">
      <c r="H489" s="324"/>
      <c r="J489" s="325"/>
      <c r="K489" s="325"/>
      <c r="L489" s="325"/>
      <c r="M489" s="306"/>
      <c r="N489" s="306"/>
      <c r="O489" s="306"/>
      <c r="P489" s="306"/>
      <c r="Q489" s="306"/>
      <c r="R489" s="306"/>
      <c r="S489" s="306"/>
      <c r="T489" s="306"/>
      <c r="U489" s="306"/>
      <c r="V489" s="306"/>
      <c r="W489" s="306"/>
      <c r="X489" s="306"/>
      <c r="Y489" s="306"/>
      <c r="Z489" s="306"/>
      <c r="AA489" s="306"/>
      <c r="AB489" s="306"/>
    </row>
    <row r="490" spans="8:28" s="308" customFormat="1" x14ac:dyDescent="0.35">
      <c r="H490" s="324"/>
      <c r="J490" s="325"/>
      <c r="K490" s="325"/>
      <c r="L490" s="325"/>
      <c r="M490" s="306"/>
      <c r="N490" s="306"/>
      <c r="O490" s="306"/>
      <c r="P490" s="306"/>
      <c r="Q490" s="306"/>
      <c r="R490" s="306"/>
      <c r="S490" s="306"/>
      <c r="T490" s="306"/>
      <c r="U490" s="306"/>
      <c r="V490" s="306"/>
      <c r="W490" s="306"/>
      <c r="X490" s="306"/>
      <c r="Y490" s="306"/>
      <c r="Z490" s="306"/>
      <c r="AA490" s="306"/>
      <c r="AB490" s="306"/>
    </row>
    <row r="491" spans="8:28" s="308" customFormat="1" x14ac:dyDescent="0.35">
      <c r="H491" s="324"/>
      <c r="J491" s="325"/>
      <c r="K491" s="325"/>
      <c r="L491" s="325"/>
      <c r="M491" s="306"/>
      <c r="N491" s="306"/>
      <c r="O491" s="306"/>
      <c r="P491" s="306"/>
      <c r="Q491" s="306"/>
      <c r="R491" s="306"/>
      <c r="S491" s="306"/>
      <c r="T491" s="306"/>
      <c r="U491" s="306"/>
      <c r="V491" s="306"/>
      <c r="W491" s="306"/>
      <c r="X491" s="306"/>
      <c r="Y491" s="306"/>
      <c r="Z491" s="306"/>
      <c r="AA491" s="306"/>
      <c r="AB491" s="306"/>
    </row>
    <row r="492" spans="8:28" s="308" customFormat="1" x14ac:dyDescent="0.35">
      <c r="H492" s="324"/>
      <c r="J492" s="325"/>
      <c r="K492" s="325"/>
      <c r="L492" s="325"/>
      <c r="M492" s="306"/>
      <c r="N492" s="306"/>
      <c r="O492" s="306"/>
      <c r="P492" s="306"/>
      <c r="Q492" s="306"/>
      <c r="R492" s="306"/>
      <c r="S492" s="306"/>
      <c r="T492" s="306"/>
      <c r="U492" s="306"/>
      <c r="V492" s="306"/>
      <c r="W492" s="306"/>
      <c r="X492" s="306"/>
      <c r="Y492" s="306"/>
      <c r="Z492" s="306"/>
      <c r="AA492" s="306"/>
      <c r="AB492" s="306"/>
    </row>
    <row r="493" spans="8:28" s="308" customFormat="1" x14ac:dyDescent="0.35">
      <c r="H493" s="324"/>
      <c r="J493" s="325"/>
      <c r="K493" s="325"/>
      <c r="L493" s="325"/>
      <c r="M493" s="306"/>
      <c r="N493" s="306"/>
      <c r="O493" s="306"/>
      <c r="P493" s="306"/>
      <c r="Q493" s="306"/>
      <c r="R493" s="306"/>
      <c r="S493" s="306"/>
      <c r="T493" s="306"/>
      <c r="U493" s="306"/>
      <c r="V493" s="306"/>
      <c r="W493" s="306"/>
      <c r="X493" s="306"/>
      <c r="Y493" s="306"/>
      <c r="Z493" s="306"/>
      <c r="AA493" s="306"/>
      <c r="AB493" s="306"/>
    </row>
    <row r="494" spans="8:28" s="308" customFormat="1" x14ac:dyDescent="0.35">
      <c r="H494" s="324"/>
      <c r="J494" s="325"/>
      <c r="K494" s="325"/>
      <c r="L494" s="325"/>
      <c r="M494" s="306"/>
      <c r="N494" s="306"/>
      <c r="O494" s="306"/>
      <c r="P494" s="306"/>
      <c r="Q494" s="306"/>
      <c r="R494" s="306"/>
      <c r="S494" s="306"/>
      <c r="T494" s="306"/>
      <c r="U494" s="306"/>
      <c r="V494" s="306"/>
      <c r="W494" s="306"/>
      <c r="X494" s="306"/>
      <c r="Y494" s="306"/>
      <c r="Z494" s="306"/>
      <c r="AA494" s="306"/>
      <c r="AB494" s="306"/>
    </row>
    <row r="495" spans="8:28" s="308" customFormat="1" x14ac:dyDescent="0.35">
      <c r="H495" s="324"/>
      <c r="J495" s="325"/>
      <c r="K495" s="325"/>
      <c r="L495" s="325"/>
      <c r="M495" s="306"/>
      <c r="N495" s="306"/>
      <c r="O495" s="306"/>
      <c r="P495" s="306"/>
      <c r="Q495" s="306"/>
      <c r="R495" s="306"/>
      <c r="S495" s="306"/>
      <c r="T495" s="306"/>
      <c r="U495" s="306"/>
      <c r="V495" s="306"/>
      <c r="W495" s="306"/>
      <c r="X495" s="306"/>
      <c r="Y495" s="306"/>
      <c r="Z495" s="306"/>
      <c r="AA495" s="306"/>
      <c r="AB495" s="306"/>
    </row>
    <row r="496" spans="8:28" s="308" customFormat="1" x14ac:dyDescent="0.35">
      <c r="H496" s="324"/>
      <c r="J496" s="325"/>
      <c r="K496" s="325"/>
      <c r="L496" s="325"/>
      <c r="M496" s="306"/>
      <c r="N496" s="306"/>
      <c r="O496" s="306"/>
      <c r="P496" s="306"/>
      <c r="Q496" s="306"/>
      <c r="R496" s="306"/>
      <c r="S496" s="306"/>
      <c r="T496" s="306"/>
      <c r="U496" s="306"/>
      <c r="V496" s="306"/>
      <c r="W496" s="306"/>
      <c r="X496" s="306"/>
      <c r="Y496" s="306"/>
      <c r="Z496" s="306"/>
      <c r="AA496" s="306"/>
      <c r="AB496" s="306"/>
    </row>
    <row r="497" spans="8:28" s="308" customFormat="1" x14ac:dyDescent="0.35">
      <c r="H497" s="324"/>
      <c r="J497" s="325"/>
      <c r="K497" s="325"/>
      <c r="L497" s="325"/>
      <c r="M497" s="306"/>
      <c r="N497" s="306"/>
      <c r="O497" s="306"/>
      <c r="P497" s="306"/>
      <c r="Q497" s="306"/>
      <c r="R497" s="306"/>
      <c r="S497" s="306"/>
      <c r="T497" s="306"/>
      <c r="U497" s="306"/>
      <c r="V497" s="306"/>
      <c r="W497" s="306"/>
      <c r="X497" s="306"/>
      <c r="Y497" s="306"/>
      <c r="Z497" s="306"/>
      <c r="AA497" s="306"/>
      <c r="AB497" s="306"/>
    </row>
    <row r="498" spans="8:28" s="308" customFormat="1" x14ac:dyDescent="0.35">
      <c r="H498" s="324"/>
      <c r="J498" s="325"/>
      <c r="K498" s="325"/>
      <c r="L498" s="325"/>
      <c r="M498" s="306"/>
      <c r="N498" s="306"/>
      <c r="O498" s="306"/>
      <c r="P498" s="306"/>
      <c r="Q498" s="306"/>
      <c r="R498" s="306"/>
      <c r="S498" s="306"/>
      <c r="T498" s="306"/>
      <c r="U498" s="306"/>
      <c r="V498" s="306"/>
      <c r="W498" s="306"/>
      <c r="X498" s="306"/>
      <c r="Y498" s="306"/>
      <c r="Z498" s="306"/>
      <c r="AA498" s="306"/>
      <c r="AB498" s="306"/>
    </row>
    <row r="499" spans="8:28" s="308" customFormat="1" x14ac:dyDescent="0.35">
      <c r="H499" s="324"/>
      <c r="J499" s="325"/>
      <c r="K499" s="325"/>
      <c r="L499" s="325"/>
      <c r="M499" s="306"/>
      <c r="N499" s="306"/>
      <c r="O499" s="306"/>
      <c r="P499" s="306"/>
      <c r="Q499" s="306"/>
      <c r="R499" s="306"/>
      <c r="S499" s="306"/>
      <c r="T499" s="306"/>
      <c r="U499" s="306"/>
      <c r="V499" s="306"/>
      <c r="W499" s="306"/>
      <c r="X499" s="306"/>
      <c r="Y499" s="306"/>
      <c r="Z499" s="306"/>
      <c r="AA499" s="306"/>
      <c r="AB499" s="306"/>
    </row>
    <row r="500" spans="8:28" s="308" customFormat="1" x14ac:dyDescent="0.35">
      <c r="H500" s="324"/>
      <c r="J500" s="325"/>
      <c r="K500" s="325"/>
      <c r="L500" s="325"/>
      <c r="M500" s="306"/>
      <c r="N500" s="306"/>
      <c r="O500" s="306"/>
      <c r="P500" s="306"/>
      <c r="Q500" s="306"/>
      <c r="R500" s="306"/>
      <c r="S500" s="306"/>
      <c r="T500" s="306"/>
      <c r="U500" s="306"/>
      <c r="V500" s="306"/>
      <c r="W500" s="306"/>
      <c r="X500" s="306"/>
      <c r="Y500" s="306"/>
      <c r="Z500" s="306"/>
      <c r="AA500" s="306"/>
      <c r="AB500" s="306"/>
    </row>
    <row r="501" spans="8:28" s="308" customFormat="1" x14ac:dyDescent="0.35">
      <c r="H501" s="324"/>
      <c r="J501" s="325"/>
      <c r="K501" s="325"/>
      <c r="L501" s="325"/>
      <c r="M501" s="306"/>
      <c r="N501" s="306"/>
      <c r="O501" s="306"/>
      <c r="P501" s="306"/>
      <c r="Q501" s="306"/>
      <c r="R501" s="306"/>
      <c r="S501" s="306"/>
      <c r="T501" s="306"/>
      <c r="U501" s="306"/>
      <c r="V501" s="306"/>
      <c r="W501" s="306"/>
      <c r="X501" s="306"/>
      <c r="Y501" s="306"/>
      <c r="Z501" s="306"/>
      <c r="AA501" s="306"/>
      <c r="AB501" s="306"/>
    </row>
    <row r="502" spans="8:28" s="308" customFormat="1" x14ac:dyDescent="0.35">
      <c r="H502" s="324"/>
      <c r="J502" s="325"/>
      <c r="K502" s="325"/>
      <c r="L502" s="325"/>
      <c r="M502" s="306"/>
      <c r="N502" s="306"/>
      <c r="O502" s="306"/>
      <c r="P502" s="306"/>
      <c r="Q502" s="306"/>
      <c r="R502" s="306"/>
      <c r="S502" s="306"/>
      <c r="T502" s="306"/>
      <c r="U502" s="306"/>
      <c r="V502" s="306"/>
      <c r="W502" s="306"/>
      <c r="X502" s="306"/>
      <c r="Y502" s="306"/>
      <c r="Z502" s="306"/>
      <c r="AA502" s="306"/>
      <c r="AB502" s="306"/>
    </row>
    <row r="503" spans="8:28" s="308" customFormat="1" x14ac:dyDescent="0.35">
      <c r="H503" s="324"/>
      <c r="J503" s="325"/>
      <c r="K503" s="325"/>
      <c r="L503" s="325"/>
      <c r="M503" s="306"/>
      <c r="N503" s="306"/>
      <c r="O503" s="306"/>
      <c r="P503" s="306"/>
      <c r="Q503" s="306"/>
      <c r="R503" s="306"/>
      <c r="S503" s="306"/>
      <c r="T503" s="306"/>
      <c r="U503" s="306"/>
      <c r="V503" s="306"/>
      <c r="W503" s="306"/>
      <c r="X503" s="306"/>
      <c r="Y503" s="306"/>
      <c r="Z503" s="306"/>
      <c r="AA503" s="306"/>
      <c r="AB503" s="306"/>
    </row>
    <row r="504" spans="8:28" s="308" customFormat="1" x14ac:dyDescent="0.35">
      <c r="H504" s="324"/>
      <c r="J504" s="325"/>
      <c r="K504" s="325"/>
      <c r="L504" s="325"/>
      <c r="M504" s="306"/>
      <c r="N504" s="306"/>
      <c r="O504" s="306"/>
      <c r="P504" s="306"/>
      <c r="Q504" s="306"/>
      <c r="R504" s="306"/>
      <c r="S504" s="306"/>
      <c r="T504" s="306"/>
      <c r="U504" s="306"/>
      <c r="V504" s="306"/>
      <c r="W504" s="306"/>
      <c r="X504" s="306"/>
      <c r="Y504" s="306"/>
      <c r="Z504" s="306"/>
      <c r="AA504" s="306"/>
      <c r="AB504" s="306"/>
    </row>
    <row r="505" spans="8:28" s="308" customFormat="1" x14ac:dyDescent="0.35">
      <c r="H505" s="324"/>
      <c r="J505" s="325"/>
      <c r="K505" s="325"/>
      <c r="L505" s="325"/>
      <c r="M505" s="306"/>
      <c r="N505" s="306"/>
      <c r="O505" s="306"/>
      <c r="P505" s="306"/>
      <c r="Q505" s="306"/>
      <c r="R505" s="306"/>
      <c r="S505" s="306"/>
      <c r="T505" s="306"/>
      <c r="U505" s="306"/>
      <c r="V505" s="306"/>
      <c r="W505" s="306"/>
      <c r="X505" s="306"/>
      <c r="Y505" s="306"/>
      <c r="Z505" s="306"/>
      <c r="AA505" s="306"/>
      <c r="AB505" s="306"/>
    </row>
    <row r="506" spans="8:28" s="308" customFormat="1" x14ac:dyDescent="0.35">
      <c r="H506" s="324"/>
      <c r="J506" s="325"/>
      <c r="K506" s="325"/>
      <c r="L506" s="325"/>
      <c r="M506" s="306"/>
      <c r="N506" s="306"/>
      <c r="O506" s="306"/>
      <c r="P506" s="306"/>
      <c r="Q506" s="306"/>
      <c r="R506" s="306"/>
      <c r="S506" s="306"/>
      <c r="T506" s="306"/>
      <c r="U506" s="306"/>
      <c r="V506" s="306"/>
      <c r="W506" s="306"/>
      <c r="X506" s="306"/>
      <c r="Y506" s="306"/>
      <c r="Z506" s="306"/>
      <c r="AA506" s="306"/>
      <c r="AB506" s="306"/>
    </row>
    <row r="507" spans="8:28" s="308" customFormat="1" x14ac:dyDescent="0.35">
      <c r="H507" s="324"/>
      <c r="J507" s="325"/>
      <c r="K507" s="325"/>
      <c r="L507" s="325"/>
      <c r="M507" s="306"/>
      <c r="N507" s="306"/>
      <c r="O507" s="306"/>
      <c r="P507" s="306"/>
      <c r="Q507" s="306"/>
      <c r="R507" s="306"/>
      <c r="S507" s="306"/>
      <c r="T507" s="306"/>
      <c r="U507" s="306"/>
      <c r="V507" s="306"/>
      <c r="W507" s="306"/>
      <c r="X507" s="306"/>
      <c r="Y507" s="306"/>
      <c r="Z507" s="306"/>
      <c r="AA507" s="306"/>
      <c r="AB507" s="306"/>
    </row>
    <row r="508" spans="8:28" s="308" customFormat="1" x14ac:dyDescent="0.35">
      <c r="H508" s="324"/>
      <c r="J508" s="325"/>
      <c r="K508" s="325"/>
      <c r="L508" s="325"/>
      <c r="M508" s="306"/>
      <c r="N508" s="306"/>
      <c r="O508" s="306"/>
      <c r="P508" s="306"/>
      <c r="Q508" s="306"/>
      <c r="R508" s="306"/>
      <c r="S508" s="306"/>
      <c r="T508" s="306"/>
      <c r="U508" s="306"/>
      <c r="V508" s="306"/>
      <c r="W508" s="306"/>
      <c r="X508" s="306"/>
      <c r="Y508" s="306"/>
      <c r="Z508" s="306"/>
      <c r="AA508" s="306"/>
      <c r="AB508" s="306"/>
    </row>
    <row r="509" spans="8:28" s="308" customFormat="1" x14ac:dyDescent="0.35">
      <c r="H509" s="324"/>
      <c r="J509" s="325"/>
      <c r="K509" s="325"/>
      <c r="L509" s="325"/>
      <c r="M509" s="306"/>
      <c r="N509" s="306"/>
      <c r="O509" s="306"/>
      <c r="P509" s="306"/>
      <c r="Q509" s="306"/>
      <c r="R509" s="306"/>
      <c r="S509" s="306"/>
      <c r="T509" s="306"/>
      <c r="U509" s="306"/>
      <c r="V509" s="306"/>
      <c r="W509" s="306"/>
      <c r="X509" s="306"/>
      <c r="Y509" s="306"/>
      <c r="Z509" s="306"/>
      <c r="AA509" s="306"/>
      <c r="AB509" s="306"/>
    </row>
    <row r="510" spans="8:28" s="308" customFormat="1" x14ac:dyDescent="0.35">
      <c r="H510" s="324"/>
      <c r="J510" s="325"/>
      <c r="K510" s="325"/>
      <c r="L510" s="325"/>
      <c r="M510" s="306"/>
      <c r="N510" s="306"/>
      <c r="O510" s="306"/>
      <c r="P510" s="306"/>
      <c r="Q510" s="306"/>
      <c r="R510" s="306"/>
      <c r="S510" s="306"/>
      <c r="T510" s="306"/>
      <c r="U510" s="306"/>
      <c r="V510" s="306"/>
      <c r="W510" s="306"/>
      <c r="X510" s="306"/>
      <c r="Y510" s="306"/>
      <c r="Z510" s="306"/>
      <c r="AA510" s="306"/>
      <c r="AB510" s="306"/>
    </row>
    <row r="511" spans="8:28" s="308" customFormat="1" x14ac:dyDescent="0.35">
      <c r="H511" s="324"/>
      <c r="J511" s="325"/>
      <c r="K511" s="325"/>
      <c r="L511" s="325"/>
      <c r="M511" s="306"/>
      <c r="N511" s="306"/>
      <c r="O511" s="306"/>
      <c r="P511" s="306"/>
      <c r="Q511" s="306"/>
      <c r="R511" s="306"/>
      <c r="S511" s="306"/>
      <c r="T511" s="306"/>
      <c r="U511" s="306"/>
      <c r="V511" s="306"/>
      <c r="W511" s="306"/>
      <c r="X511" s="306"/>
      <c r="Y511" s="306"/>
      <c r="Z511" s="306"/>
      <c r="AA511" s="306"/>
      <c r="AB511" s="306"/>
    </row>
    <row r="512" spans="8:28" s="308" customFormat="1" x14ac:dyDescent="0.35">
      <c r="H512" s="324"/>
      <c r="J512" s="325"/>
      <c r="K512" s="325"/>
      <c r="L512" s="325"/>
      <c r="M512" s="306"/>
      <c r="N512" s="306"/>
      <c r="O512" s="306"/>
      <c r="P512" s="306"/>
      <c r="Q512" s="306"/>
      <c r="R512" s="306"/>
      <c r="S512" s="306"/>
      <c r="T512" s="306"/>
      <c r="U512" s="306"/>
      <c r="V512" s="306"/>
      <c r="W512" s="306"/>
      <c r="X512" s="306"/>
      <c r="Y512" s="306"/>
      <c r="Z512" s="306"/>
      <c r="AA512" s="306"/>
      <c r="AB512" s="306"/>
    </row>
    <row r="513" spans="8:28" s="308" customFormat="1" x14ac:dyDescent="0.35">
      <c r="H513" s="324"/>
      <c r="J513" s="325"/>
      <c r="K513" s="325"/>
      <c r="L513" s="325"/>
      <c r="M513" s="306"/>
      <c r="N513" s="306"/>
      <c r="O513" s="306"/>
      <c r="P513" s="306"/>
      <c r="Q513" s="306"/>
      <c r="R513" s="306"/>
      <c r="S513" s="306"/>
      <c r="T513" s="306"/>
      <c r="U513" s="306"/>
      <c r="V513" s="306"/>
      <c r="W513" s="306"/>
      <c r="X513" s="306"/>
      <c r="Y513" s="306"/>
      <c r="Z513" s="306"/>
      <c r="AA513" s="306"/>
      <c r="AB513" s="306"/>
    </row>
    <row r="514" spans="8:28" s="308" customFormat="1" x14ac:dyDescent="0.35">
      <c r="H514" s="324"/>
      <c r="J514" s="325"/>
      <c r="K514" s="325"/>
      <c r="L514" s="325"/>
      <c r="M514" s="306"/>
      <c r="N514" s="306"/>
      <c r="O514" s="306"/>
      <c r="P514" s="306"/>
      <c r="Q514" s="306"/>
      <c r="R514" s="306"/>
      <c r="S514" s="306"/>
      <c r="T514" s="306"/>
      <c r="U514" s="306"/>
      <c r="V514" s="306"/>
      <c r="W514" s="306"/>
      <c r="X514" s="306"/>
      <c r="Y514" s="306"/>
      <c r="Z514" s="306"/>
      <c r="AA514" s="306"/>
      <c r="AB514" s="306"/>
    </row>
    <row r="515" spans="8:28" s="308" customFormat="1" x14ac:dyDescent="0.35">
      <c r="H515" s="324"/>
      <c r="J515" s="325"/>
      <c r="K515" s="325"/>
      <c r="L515" s="325"/>
      <c r="M515" s="306"/>
      <c r="N515" s="306"/>
      <c r="O515" s="306"/>
      <c r="P515" s="306"/>
      <c r="Q515" s="306"/>
      <c r="R515" s="306"/>
      <c r="S515" s="306"/>
      <c r="T515" s="306"/>
      <c r="U515" s="306"/>
      <c r="V515" s="306"/>
      <c r="W515" s="306"/>
      <c r="X515" s="306"/>
      <c r="Y515" s="306"/>
      <c r="Z515" s="306"/>
      <c r="AA515" s="306"/>
      <c r="AB515" s="306"/>
    </row>
    <row r="516" spans="8:28" s="308" customFormat="1" x14ac:dyDescent="0.35">
      <c r="H516" s="324"/>
      <c r="J516" s="325"/>
      <c r="K516" s="325"/>
      <c r="L516" s="325"/>
      <c r="M516" s="306"/>
      <c r="N516" s="306"/>
      <c r="O516" s="306"/>
      <c r="P516" s="306"/>
      <c r="Q516" s="306"/>
      <c r="R516" s="306"/>
      <c r="S516" s="306"/>
      <c r="T516" s="306"/>
      <c r="U516" s="306"/>
      <c r="V516" s="306"/>
      <c r="W516" s="306"/>
      <c r="X516" s="306"/>
      <c r="Y516" s="306"/>
      <c r="Z516" s="306"/>
      <c r="AA516" s="306"/>
      <c r="AB516" s="306"/>
    </row>
    <row r="517" spans="8:28" s="308" customFormat="1" x14ac:dyDescent="0.35">
      <c r="H517" s="324"/>
      <c r="J517" s="325"/>
      <c r="K517" s="325"/>
      <c r="L517" s="325"/>
      <c r="M517" s="306"/>
      <c r="N517" s="306"/>
      <c r="O517" s="306"/>
      <c r="P517" s="306"/>
      <c r="Q517" s="306"/>
      <c r="R517" s="306"/>
      <c r="S517" s="306"/>
      <c r="T517" s="306"/>
      <c r="U517" s="306"/>
      <c r="V517" s="306"/>
      <c r="W517" s="306"/>
      <c r="X517" s="306"/>
      <c r="Y517" s="306"/>
      <c r="Z517" s="306"/>
      <c r="AA517" s="306"/>
      <c r="AB517" s="306"/>
    </row>
    <row r="518" spans="8:28" s="308" customFormat="1" x14ac:dyDescent="0.35">
      <c r="H518" s="324"/>
      <c r="J518" s="325"/>
      <c r="K518" s="325"/>
      <c r="L518" s="325"/>
      <c r="M518" s="306"/>
      <c r="N518" s="306"/>
      <c r="O518" s="306"/>
      <c r="P518" s="306"/>
      <c r="Q518" s="306"/>
      <c r="R518" s="306"/>
      <c r="S518" s="306"/>
      <c r="T518" s="306"/>
      <c r="U518" s="306"/>
      <c r="V518" s="306"/>
      <c r="W518" s="306"/>
      <c r="X518" s="306"/>
      <c r="Y518" s="306"/>
      <c r="Z518" s="306"/>
      <c r="AA518" s="306"/>
      <c r="AB518" s="306"/>
    </row>
    <row r="519" spans="8:28" s="308" customFormat="1" x14ac:dyDescent="0.35">
      <c r="H519" s="324"/>
      <c r="J519" s="325"/>
      <c r="K519" s="325"/>
      <c r="L519" s="325"/>
      <c r="M519" s="306"/>
      <c r="N519" s="306"/>
      <c r="O519" s="306"/>
      <c r="P519" s="306"/>
      <c r="Q519" s="306"/>
      <c r="R519" s="306"/>
      <c r="S519" s="306"/>
      <c r="T519" s="306"/>
      <c r="U519" s="306"/>
      <c r="V519" s="306"/>
      <c r="W519" s="306"/>
      <c r="X519" s="306"/>
      <c r="Y519" s="306"/>
      <c r="Z519" s="306"/>
      <c r="AA519" s="306"/>
      <c r="AB519" s="306"/>
    </row>
    <row r="520" spans="8:28" s="308" customFormat="1" x14ac:dyDescent="0.35">
      <c r="H520" s="324"/>
      <c r="J520" s="325"/>
      <c r="K520" s="325"/>
      <c r="L520" s="325"/>
      <c r="M520" s="306"/>
      <c r="N520" s="306"/>
      <c r="O520" s="306"/>
      <c r="P520" s="306"/>
      <c r="Q520" s="306"/>
      <c r="R520" s="306"/>
      <c r="S520" s="306"/>
      <c r="T520" s="306"/>
      <c r="U520" s="306"/>
      <c r="V520" s="306"/>
      <c r="W520" s="306"/>
      <c r="X520" s="306"/>
      <c r="Y520" s="306"/>
      <c r="Z520" s="306"/>
      <c r="AA520" s="306"/>
      <c r="AB520" s="306"/>
    </row>
    <row r="521" spans="8:28" s="308" customFormat="1" x14ac:dyDescent="0.35">
      <c r="H521" s="324"/>
      <c r="J521" s="325"/>
      <c r="K521" s="325"/>
      <c r="L521" s="325"/>
      <c r="M521" s="306"/>
      <c r="N521" s="306"/>
      <c r="O521" s="306"/>
      <c r="P521" s="306"/>
      <c r="Q521" s="306"/>
      <c r="R521" s="306"/>
      <c r="S521" s="306"/>
      <c r="T521" s="306"/>
      <c r="U521" s="306"/>
      <c r="V521" s="306"/>
      <c r="W521" s="306"/>
      <c r="X521" s="306"/>
      <c r="Y521" s="306"/>
      <c r="Z521" s="306"/>
      <c r="AA521" s="306"/>
      <c r="AB521" s="306"/>
    </row>
    <row r="522" spans="8:28" s="308" customFormat="1" x14ac:dyDescent="0.35">
      <c r="H522" s="324"/>
      <c r="J522" s="325"/>
      <c r="K522" s="325"/>
      <c r="L522" s="325"/>
      <c r="M522" s="306"/>
      <c r="N522" s="306"/>
      <c r="O522" s="306"/>
      <c r="P522" s="306"/>
      <c r="Q522" s="306"/>
      <c r="R522" s="306"/>
      <c r="S522" s="306"/>
      <c r="T522" s="306"/>
      <c r="U522" s="306"/>
      <c r="V522" s="306"/>
      <c r="W522" s="306"/>
      <c r="X522" s="306"/>
      <c r="Y522" s="306"/>
      <c r="Z522" s="306"/>
      <c r="AA522" s="306"/>
      <c r="AB522" s="306"/>
    </row>
    <row r="523" spans="8:28" s="308" customFormat="1" x14ac:dyDescent="0.35">
      <c r="H523" s="324"/>
      <c r="J523" s="325"/>
      <c r="K523" s="325"/>
      <c r="L523" s="325"/>
      <c r="M523" s="306"/>
      <c r="N523" s="306"/>
      <c r="O523" s="306"/>
      <c r="P523" s="306"/>
      <c r="Q523" s="306"/>
      <c r="R523" s="306"/>
      <c r="S523" s="306"/>
      <c r="T523" s="306"/>
      <c r="U523" s="306"/>
      <c r="V523" s="306"/>
      <c r="W523" s="306"/>
      <c r="X523" s="306"/>
      <c r="Y523" s="306"/>
      <c r="Z523" s="306"/>
      <c r="AA523" s="306"/>
      <c r="AB523" s="306"/>
    </row>
    <row r="524" spans="8:28" s="308" customFormat="1" x14ac:dyDescent="0.35">
      <c r="H524" s="324"/>
      <c r="J524" s="325"/>
      <c r="K524" s="325"/>
      <c r="L524" s="325"/>
      <c r="M524" s="306"/>
      <c r="N524" s="306"/>
      <c r="O524" s="306"/>
      <c r="P524" s="306"/>
      <c r="Q524" s="306"/>
      <c r="R524" s="306"/>
      <c r="S524" s="306"/>
      <c r="T524" s="306"/>
      <c r="U524" s="306"/>
      <c r="V524" s="306"/>
      <c r="W524" s="306"/>
      <c r="X524" s="306"/>
      <c r="Y524" s="306"/>
      <c r="Z524" s="306"/>
      <c r="AA524" s="306"/>
      <c r="AB524" s="306"/>
    </row>
    <row r="525" spans="8:28" s="308" customFormat="1" x14ac:dyDescent="0.35">
      <c r="H525" s="324"/>
      <c r="J525" s="325"/>
      <c r="K525" s="325"/>
      <c r="L525" s="325"/>
      <c r="M525" s="306"/>
      <c r="N525" s="306"/>
      <c r="O525" s="306"/>
      <c r="P525" s="306"/>
      <c r="Q525" s="306"/>
      <c r="R525" s="306"/>
      <c r="S525" s="306"/>
      <c r="T525" s="306"/>
      <c r="U525" s="306"/>
      <c r="V525" s="306"/>
      <c r="W525" s="306"/>
      <c r="X525" s="306"/>
      <c r="Y525" s="306"/>
      <c r="Z525" s="306"/>
      <c r="AA525" s="306"/>
      <c r="AB525" s="306"/>
    </row>
    <row r="526" spans="8:28" s="308" customFormat="1" x14ac:dyDescent="0.35">
      <c r="H526" s="324"/>
      <c r="J526" s="325"/>
      <c r="K526" s="325"/>
      <c r="L526" s="325"/>
      <c r="M526" s="306"/>
      <c r="N526" s="306"/>
      <c r="O526" s="306"/>
      <c r="P526" s="306"/>
      <c r="Q526" s="306"/>
      <c r="R526" s="306"/>
      <c r="S526" s="306"/>
      <c r="T526" s="306"/>
      <c r="U526" s="306"/>
      <c r="V526" s="306"/>
      <c r="W526" s="306"/>
      <c r="X526" s="306"/>
      <c r="Y526" s="306"/>
      <c r="Z526" s="306"/>
      <c r="AA526" s="306"/>
      <c r="AB526" s="306"/>
    </row>
    <row r="527" spans="8:28" s="308" customFormat="1" x14ac:dyDescent="0.35">
      <c r="H527" s="324"/>
      <c r="J527" s="325"/>
      <c r="K527" s="325"/>
      <c r="L527" s="325"/>
      <c r="M527" s="306"/>
      <c r="N527" s="306"/>
      <c r="O527" s="306"/>
      <c r="P527" s="306"/>
      <c r="Q527" s="306"/>
      <c r="R527" s="306"/>
      <c r="S527" s="306"/>
      <c r="T527" s="306"/>
      <c r="U527" s="306"/>
      <c r="V527" s="306"/>
      <c r="W527" s="306"/>
      <c r="X527" s="306"/>
      <c r="Y527" s="306"/>
      <c r="Z527" s="306"/>
      <c r="AA527" s="306"/>
      <c r="AB527" s="306"/>
    </row>
    <row r="528" spans="8:28" s="308" customFormat="1" x14ac:dyDescent="0.35">
      <c r="H528" s="324"/>
      <c r="J528" s="325"/>
      <c r="K528" s="325"/>
      <c r="L528" s="325"/>
      <c r="M528" s="306"/>
      <c r="N528" s="306"/>
      <c r="O528" s="306"/>
      <c r="P528" s="306"/>
      <c r="Q528" s="306"/>
      <c r="R528" s="306"/>
      <c r="S528" s="306"/>
      <c r="T528" s="306"/>
      <c r="U528" s="306"/>
      <c r="V528" s="306"/>
      <c r="W528" s="306"/>
      <c r="X528" s="306"/>
      <c r="Y528" s="306"/>
      <c r="Z528" s="306"/>
      <c r="AA528" s="306"/>
      <c r="AB528" s="306"/>
    </row>
    <row r="529" spans="8:28" s="308" customFormat="1" x14ac:dyDescent="0.35">
      <c r="H529" s="324"/>
      <c r="J529" s="325"/>
      <c r="K529" s="325"/>
      <c r="L529" s="325"/>
      <c r="M529" s="306"/>
      <c r="N529" s="306"/>
      <c r="O529" s="306"/>
      <c r="P529" s="306"/>
      <c r="Q529" s="306"/>
      <c r="R529" s="306"/>
      <c r="S529" s="306"/>
      <c r="T529" s="306"/>
      <c r="U529" s="306"/>
      <c r="V529" s="306"/>
      <c r="W529" s="306"/>
      <c r="X529" s="306"/>
      <c r="Y529" s="306"/>
      <c r="Z529" s="306"/>
      <c r="AA529" s="306"/>
      <c r="AB529" s="306"/>
    </row>
    <row r="530" spans="8:28" s="308" customFormat="1" x14ac:dyDescent="0.35">
      <c r="H530" s="324"/>
      <c r="J530" s="325"/>
      <c r="K530" s="325"/>
      <c r="L530" s="325"/>
      <c r="M530" s="306"/>
      <c r="N530" s="306"/>
      <c r="O530" s="306"/>
      <c r="P530" s="306"/>
      <c r="Q530" s="306"/>
      <c r="R530" s="306"/>
      <c r="S530" s="306"/>
      <c r="T530" s="306"/>
      <c r="U530" s="306"/>
      <c r="V530" s="306"/>
      <c r="W530" s="306"/>
      <c r="X530" s="306"/>
      <c r="Y530" s="306"/>
      <c r="Z530" s="306"/>
      <c r="AA530" s="306"/>
      <c r="AB530" s="306"/>
    </row>
    <row r="531" spans="8:28" s="308" customFormat="1" x14ac:dyDescent="0.35">
      <c r="H531" s="324"/>
      <c r="J531" s="325"/>
      <c r="K531" s="325"/>
      <c r="L531" s="325"/>
      <c r="M531" s="306"/>
      <c r="N531" s="306"/>
      <c r="O531" s="306"/>
      <c r="P531" s="306"/>
      <c r="Q531" s="306"/>
      <c r="R531" s="306"/>
      <c r="S531" s="306"/>
      <c r="T531" s="306"/>
      <c r="U531" s="306"/>
      <c r="V531" s="306"/>
      <c r="W531" s="306"/>
      <c r="X531" s="306"/>
      <c r="Y531" s="306"/>
      <c r="Z531" s="306"/>
      <c r="AA531" s="306"/>
      <c r="AB531" s="306"/>
    </row>
    <row r="532" spans="8:28" s="308" customFormat="1" x14ac:dyDescent="0.35">
      <c r="H532" s="324"/>
      <c r="J532" s="325"/>
      <c r="K532" s="325"/>
      <c r="L532" s="325"/>
      <c r="M532" s="306"/>
      <c r="N532" s="306"/>
      <c r="O532" s="306"/>
      <c r="P532" s="306"/>
      <c r="Q532" s="306"/>
      <c r="R532" s="306"/>
      <c r="S532" s="306"/>
      <c r="T532" s="306"/>
      <c r="U532" s="306"/>
      <c r="V532" s="306"/>
      <c r="W532" s="306"/>
      <c r="X532" s="306"/>
      <c r="Y532" s="306"/>
      <c r="Z532" s="306"/>
      <c r="AA532" s="306"/>
      <c r="AB532" s="306"/>
    </row>
    <row r="533" spans="8:28" s="308" customFormat="1" x14ac:dyDescent="0.35">
      <c r="H533" s="324"/>
      <c r="J533" s="325"/>
      <c r="K533" s="325"/>
      <c r="L533" s="325"/>
      <c r="M533" s="306"/>
      <c r="N533" s="306"/>
      <c r="O533" s="306"/>
      <c r="P533" s="306"/>
      <c r="Q533" s="306"/>
      <c r="R533" s="306"/>
      <c r="S533" s="306"/>
      <c r="T533" s="306"/>
      <c r="U533" s="306"/>
      <c r="V533" s="306"/>
      <c r="W533" s="306"/>
      <c r="X533" s="306"/>
      <c r="Y533" s="306"/>
      <c r="Z533" s="306"/>
      <c r="AA533" s="306"/>
      <c r="AB533" s="306"/>
    </row>
    <row r="534" spans="8:28" s="308" customFormat="1" x14ac:dyDescent="0.35">
      <c r="H534" s="324"/>
      <c r="J534" s="325"/>
      <c r="K534" s="325"/>
      <c r="L534" s="325"/>
      <c r="M534" s="306"/>
      <c r="N534" s="306"/>
      <c r="O534" s="306"/>
      <c r="P534" s="306"/>
      <c r="Q534" s="306"/>
      <c r="R534" s="306"/>
      <c r="S534" s="306"/>
      <c r="T534" s="306"/>
      <c r="U534" s="306"/>
      <c r="V534" s="306"/>
      <c r="W534" s="306"/>
      <c r="X534" s="306"/>
      <c r="Y534" s="306"/>
      <c r="Z534" s="306"/>
      <c r="AA534" s="306"/>
      <c r="AB534" s="306"/>
    </row>
    <row r="535" spans="8:28" s="308" customFormat="1" x14ac:dyDescent="0.35">
      <c r="H535" s="324"/>
      <c r="J535" s="325"/>
      <c r="K535" s="325"/>
      <c r="L535" s="325"/>
      <c r="M535" s="306"/>
      <c r="N535" s="306"/>
      <c r="O535" s="306"/>
      <c r="P535" s="306"/>
      <c r="Q535" s="306"/>
      <c r="R535" s="306"/>
      <c r="S535" s="306"/>
      <c r="T535" s="306"/>
      <c r="U535" s="306"/>
      <c r="V535" s="306"/>
      <c r="W535" s="306"/>
      <c r="X535" s="306"/>
      <c r="Y535" s="306"/>
      <c r="Z535" s="306"/>
      <c r="AA535" s="306"/>
      <c r="AB535" s="306"/>
    </row>
    <row r="536" spans="8:28" s="308" customFormat="1" x14ac:dyDescent="0.35">
      <c r="H536" s="324"/>
      <c r="J536" s="325"/>
      <c r="K536" s="325"/>
      <c r="L536" s="325"/>
      <c r="M536" s="306"/>
      <c r="N536" s="306"/>
      <c r="O536" s="306"/>
      <c r="P536" s="306"/>
      <c r="Q536" s="306"/>
      <c r="R536" s="306"/>
      <c r="S536" s="306"/>
      <c r="T536" s="306"/>
      <c r="U536" s="306"/>
      <c r="V536" s="306"/>
      <c r="W536" s="306"/>
      <c r="X536" s="306"/>
      <c r="Y536" s="306"/>
      <c r="Z536" s="306"/>
      <c r="AA536" s="306"/>
      <c r="AB536" s="306"/>
    </row>
    <row r="537" spans="8:28" s="308" customFormat="1" x14ac:dyDescent="0.35">
      <c r="H537" s="324"/>
      <c r="J537" s="325"/>
      <c r="K537" s="325"/>
      <c r="L537" s="325"/>
      <c r="M537" s="306"/>
      <c r="N537" s="306"/>
      <c r="O537" s="306"/>
      <c r="P537" s="306"/>
      <c r="Q537" s="306"/>
      <c r="R537" s="306"/>
      <c r="S537" s="306"/>
      <c r="T537" s="306"/>
      <c r="U537" s="306"/>
      <c r="V537" s="306"/>
      <c r="W537" s="306"/>
      <c r="X537" s="306"/>
      <c r="Y537" s="306"/>
      <c r="Z537" s="306"/>
      <c r="AA537" s="306"/>
      <c r="AB537" s="306"/>
    </row>
    <row r="538" spans="8:28" s="308" customFormat="1" x14ac:dyDescent="0.35">
      <c r="H538" s="324"/>
      <c r="J538" s="325"/>
      <c r="K538" s="325"/>
      <c r="L538" s="325"/>
      <c r="M538" s="306"/>
      <c r="N538" s="306"/>
      <c r="O538" s="306"/>
      <c r="P538" s="306"/>
      <c r="Q538" s="306"/>
      <c r="R538" s="306"/>
      <c r="S538" s="306"/>
      <c r="T538" s="306"/>
      <c r="U538" s="306"/>
      <c r="V538" s="306"/>
      <c r="W538" s="306"/>
      <c r="X538" s="306"/>
      <c r="Y538" s="306"/>
      <c r="Z538" s="306"/>
      <c r="AA538" s="306"/>
      <c r="AB538" s="306"/>
    </row>
    <row r="539" spans="8:28" s="308" customFormat="1" x14ac:dyDescent="0.35">
      <c r="H539" s="324"/>
      <c r="J539" s="325"/>
      <c r="K539" s="325"/>
      <c r="L539" s="325"/>
      <c r="M539" s="306"/>
      <c r="N539" s="306"/>
      <c r="O539" s="306"/>
      <c r="P539" s="306"/>
      <c r="Q539" s="306"/>
      <c r="R539" s="306"/>
      <c r="S539" s="306"/>
      <c r="T539" s="306"/>
      <c r="U539" s="306"/>
      <c r="V539" s="306"/>
      <c r="W539" s="306"/>
      <c r="X539" s="306"/>
      <c r="Y539" s="306"/>
      <c r="Z539" s="306"/>
      <c r="AA539" s="306"/>
      <c r="AB539" s="306"/>
    </row>
    <row r="540" spans="8:28" s="308" customFormat="1" x14ac:dyDescent="0.35">
      <c r="H540" s="324"/>
      <c r="J540" s="325"/>
      <c r="K540" s="325"/>
      <c r="L540" s="325"/>
      <c r="M540" s="306"/>
      <c r="N540" s="306"/>
      <c r="O540" s="306"/>
      <c r="P540" s="306"/>
      <c r="Q540" s="306"/>
      <c r="R540" s="306"/>
      <c r="S540" s="306"/>
      <c r="T540" s="306"/>
      <c r="U540" s="306"/>
      <c r="V540" s="306"/>
      <c r="W540" s="306"/>
      <c r="X540" s="306"/>
      <c r="Y540" s="306"/>
      <c r="Z540" s="306"/>
      <c r="AA540" s="306"/>
      <c r="AB540" s="306"/>
    </row>
    <row r="541" spans="8:28" s="308" customFormat="1" x14ac:dyDescent="0.35">
      <c r="H541" s="324"/>
      <c r="J541" s="325"/>
      <c r="K541" s="325"/>
      <c r="L541" s="325"/>
      <c r="M541" s="306"/>
      <c r="N541" s="306"/>
      <c r="O541" s="306"/>
      <c r="P541" s="306"/>
      <c r="Q541" s="306"/>
      <c r="R541" s="306"/>
      <c r="S541" s="306"/>
      <c r="T541" s="306"/>
      <c r="U541" s="306"/>
      <c r="V541" s="306"/>
      <c r="W541" s="306"/>
      <c r="X541" s="306"/>
      <c r="Y541" s="306"/>
      <c r="Z541" s="306"/>
      <c r="AA541" s="306"/>
      <c r="AB541" s="306"/>
    </row>
    <row r="542" spans="8:28" s="308" customFormat="1" x14ac:dyDescent="0.35">
      <c r="H542" s="324"/>
      <c r="J542" s="325"/>
      <c r="K542" s="325"/>
      <c r="L542" s="325"/>
      <c r="M542" s="306"/>
      <c r="N542" s="306"/>
      <c r="O542" s="306"/>
      <c r="P542" s="306"/>
      <c r="Q542" s="306"/>
      <c r="R542" s="306"/>
      <c r="S542" s="306"/>
      <c r="T542" s="306"/>
      <c r="U542" s="306"/>
      <c r="V542" s="306"/>
      <c r="W542" s="306"/>
      <c r="X542" s="306"/>
      <c r="Y542" s="306"/>
      <c r="Z542" s="306"/>
      <c r="AA542" s="306"/>
      <c r="AB542" s="306"/>
    </row>
    <row r="543" spans="8:28" s="308" customFormat="1" x14ac:dyDescent="0.35">
      <c r="H543" s="324"/>
      <c r="J543" s="325"/>
      <c r="K543" s="325"/>
      <c r="L543" s="325"/>
      <c r="M543" s="306"/>
      <c r="N543" s="306"/>
      <c r="O543" s="306"/>
      <c r="P543" s="306"/>
      <c r="Q543" s="306"/>
      <c r="R543" s="306"/>
      <c r="S543" s="306"/>
      <c r="T543" s="306"/>
      <c r="U543" s="306"/>
      <c r="V543" s="306"/>
      <c r="W543" s="306"/>
      <c r="X543" s="306"/>
      <c r="Y543" s="306"/>
      <c r="Z543" s="306"/>
      <c r="AA543" s="306"/>
      <c r="AB543" s="306"/>
    </row>
    <row r="544" spans="8:28" s="308" customFormat="1" x14ac:dyDescent="0.35">
      <c r="H544" s="324"/>
      <c r="J544" s="325"/>
      <c r="K544" s="325"/>
      <c r="L544" s="325"/>
      <c r="M544" s="306"/>
      <c r="N544" s="306"/>
      <c r="O544" s="306"/>
      <c r="P544" s="306"/>
      <c r="Q544" s="306"/>
      <c r="R544" s="306"/>
      <c r="S544" s="306"/>
      <c r="T544" s="306"/>
      <c r="U544" s="306"/>
      <c r="V544" s="306"/>
      <c r="W544" s="306"/>
      <c r="X544" s="306"/>
      <c r="Y544" s="306"/>
      <c r="Z544" s="306"/>
      <c r="AA544" s="306"/>
      <c r="AB544" s="306"/>
    </row>
    <row r="545" spans="8:28" s="308" customFormat="1" x14ac:dyDescent="0.35">
      <c r="H545" s="324"/>
      <c r="J545" s="325"/>
      <c r="K545" s="325"/>
      <c r="L545" s="325"/>
      <c r="M545" s="306"/>
      <c r="N545" s="306"/>
      <c r="O545" s="306"/>
      <c r="P545" s="306"/>
      <c r="Q545" s="306"/>
      <c r="R545" s="306"/>
      <c r="S545" s="306"/>
      <c r="T545" s="306"/>
      <c r="U545" s="306"/>
      <c r="V545" s="306"/>
      <c r="W545" s="306"/>
      <c r="X545" s="306"/>
      <c r="Y545" s="306"/>
      <c r="Z545" s="306"/>
      <c r="AA545" s="306"/>
      <c r="AB545" s="306"/>
    </row>
    <row r="546" spans="8:28" s="308" customFormat="1" x14ac:dyDescent="0.35">
      <c r="H546" s="324"/>
      <c r="J546" s="325"/>
      <c r="K546" s="325"/>
      <c r="L546" s="325"/>
      <c r="M546" s="306"/>
      <c r="N546" s="306"/>
      <c r="O546" s="306"/>
      <c r="P546" s="306"/>
      <c r="Q546" s="306"/>
      <c r="R546" s="306"/>
      <c r="S546" s="306"/>
      <c r="T546" s="306"/>
      <c r="U546" s="306"/>
      <c r="V546" s="306"/>
      <c r="W546" s="306"/>
      <c r="X546" s="306"/>
      <c r="Y546" s="306"/>
      <c r="Z546" s="306"/>
      <c r="AA546" s="306"/>
      <c r="AB546" s="306"/>
    </row>
    <row r="547" spans="8:28" s="308" customFormat="1" x14ac:dyDescent="0.35">
      <c r="H547" s="324"/>
      <c r="J547" s="325"/>
      <c r="K547" s="325"/>
      <c r="L547" s="325"/>
      <c r="M547" s="306"/>
      <c r="N547" s="306"/>
      <c r="O547" s="306"/>
      <c r="P547" s="306"/>
      <c r="Q547" s="306"/>
      <c r="R547" s="306"/>
      <c r="S547" s="306"/>
      <c r="T547" s="306"/>
      <c r="U547" s="306"/>
      <c r="V547" s="306"/>
      <c r="W547" s="306"/>
      <c r="X547" s="306"/>
      <c r="Y547" s="306"/>
      <c r="Z547" s="306"/>
      <c r="AA547" s="306"/>
      <c r="AB547" s="306"/>
    </row>
    <row r="548" spans="8:28" s="308" customFormat="1" x14ac:dyDescent="0.35">
      <c r="H548" s="324"/>
      <c r="J548" s="325"/>
      <c r="K548" s="325"/>
      <c r="L548" s="325"/>
      <c r="M548" s="306"/>
      <c r="N548" s="306"/>
      <c r="O548" s="306"/>
      <c r="P548" s="306"/>
      <c r="Q548" s="306"/>
      <c r="R548" s="306"/>
      <c r="S548" s="306"/>
      <c r="T548" s="306"/>
      <c r="U548" s="306"/>
      <c r="V548" s="306"/>
      <c r="W548" s="306"/>
      <c r="X548" s="306"/>
      <c r="Y548" s="306"/>
      <c r="Z548" s="306"/>
      <c r="AA548" s="306"/>
      <c r="AB548" s="306"/>
    </row>
    <row r="549" spans="8:28" s="308" customFormat="1" x14ac:dyDescent="0.35">
      <c r="H549" s="324"/>
      <c r="J549" s="325"/>
      <c r="K549" s="325"/>
      <c r="L549" s="325"/>
      <c r="M549" s="306"/>
      <c r="N549" s="306"/>
      <c r="O549" s="306"/>
      <c r="P549" s="306"/>
      <c r="Q549" s="306"/>
      <c r="R549" s="306"/>
      <c r="S549" s="306"/>
      <c r="T549" s="306"/>
      <c r="U549" s="306"/>
      <c r="V549" s="306"/>
      <c r="W549" s="306"/>
      <c r="X549" s="306"/>
      <c r="Y549" s="306"/>
      <c r="Z549" s="306"/>
      <c r="AA549" s="306"/>
      <c r="AB549" s="306"/>
    </row>
    <row r="550" spans="8:28" s="308" customFormat="1" x14ac:dyDescent="0.35">
      <c r="H550" s="324"/>
      <c r="J550" s="325"/>
      <c r="K550" s="325"/>
      <c r="L550" s="325"/>
      <c r="M550" s="306"/>
      <c r="N550" s="306"/>
      <c r="O550" s="306"/>
      <c r="P550" s="306"/>
      <c r="Q550" s="306"/>
      <c r="R550" s="306"/>
      <c r="S550" s="306"/>
      <c r="T550" s="306"/>
      <c r="U550" s="306"/>
      <c r="V550" s="306"/>
      <c r="W550" s="306"/>
      <c r="X550" s="306"/>
      <c r="Y550" s="306"/>
      <c r="Z550" s="306"/>
      <c r="AA550" s="306"/>
      <c r="AB550" s="306"/>
    </row>
    <row r="551" spans="8:28" s="308" customFormat="1" x14ac:dyDescent="0.35">
      <c r="H551" s="324"/>
      <c r="J551" s="325"/>
      <c r="K551" s="325"/>
      <c r="L551" s="325"/>
      <c r="M551" s="306"/>
      <c r="N551" s="306"/>
      <c r="O551" s="306"/>
      <c r="P551" s="306"/>
      <c r="Q551" s="306"/>
      <c r="R551" s="306"/>
      <c r="S551" s="306"/>
      <c r="T551" s="306"/>
      <c r="U551" s="306"/>
      <c r="V551" s="306"/>
      <c r="W551" s="306"/>
      <c r="X551" s="306"/>
      <c r="Y551" s="306"/>
      <c r="Z551" s="306"/>
      <c r="AA551" s="306"/>
      <c r="AB551" s="306"/>
    </row>
    <row r="552" spans="8:28" s="308" customFormat="1" x14ac:dyDescent="0.35">
      <c r="H552" s="324"/>
      <c r="J552" s="325"/>
      <c r="K552" s="325"/>
      <c r="L552" s="325"/>
      <c r="M552" s="306"/>
      <c r="N552" s="306"/>
      <c r="O552" s="306"/>
      <c r="P552" s="306"/>
      <c r="Q552" s="306"/>
      <c r="R552" s="306"/>
      <c r="S552" s="306"/>
      <c r="T552" s="306"/>
      <c r="U552" s="306"/>
      <c r="V552" s="306"/>
      <c r="W552" s="306"/>
      <c r="X552" s="306"/>
      <c r="Y552" s="306"/>
      <c r="Z552" s="306"/>
      <c r="AA552" s="306"/>
      <c r="AB552" s="306"/>
    </row>
    <row r="553" spans="8:28" s="308" customFormat="1" x14ac:dyDescent="0.35">
      <c r="H553" s="324"/>
      <c r="J553" s="325"/>
      <c r="K553" s="325"/>
      <c r="L553" s="325"/>
      <c r="M553" s="306"/>
      <c r="N553" s="306"/>
      <c r="O553" s="306"/>
      <c r="P553" s="306"/>
      <c r="Q553" s="306"/>
      <c r="R553" s="306"/>
      <c r="S553" s="306"/>
      <c r="T553" s="306"/>
      <c r="U553" s="306"/>
      <c r="V553" s="306"/>
      <c r="W553" s="306"/>
      <c r="X553" s="306"/>
      <c r="Y553" s="306"/>
      <c r="Z553" s="306"/>
      <c r="AA553" s="306"/>
      <c r="AB553" s="306"/>
    </row>
    <row r="554" spans="8:28" s="308" customFormat="1" x14ac:dyDescent="0.35">
      <c r="H554" s="324"/>
      <c r="J554" s="325"/>
      <c r="K554" s="325"/>
      <c r="L554" s="325"/>
      <c r="M554" s="306"/>
      <c r="N554" s="306"/>
      <c r="O554" s="306"/>
      <c r="P554" s="306"/>
      <c r="Q554" s="306"/>
      <c r="R554" s="306"/>
      <c r="S554" s="306"/>
      <c r="T554" s="306"/>
      <c r="U554" s="306"/>
      <c r="V554" s="306"/>
      <c r="W554" s="306"/>
      <c r="X554" s="306"/>
      <c r="Y554" s="306"/>
      <c r="Z554" s="306"/>
      <c r="AA554" s="306"/>
      <c r="AB554" s="306"/>
    </row>
    <row r="555" spans="8:28" s="308" customFormat="1" x14ac:dyDescent="0.35">
      <c r="H555" s="324"/>
      <c r="J555" s="325"/>
      <c r="K555" s="325"/>
      <c r="L555" s="325"/>
      <c r="M555" s="306"/>
      <c r="N555" s="306"/>
      <c r="O555" s="306"/>
      <c r="P555" s="306"/>
      <c r="Q555" s="306"/>
      <c r="R555" s="306"/>
      <c r="S555" s="306"/>
      <c r="T555" s="306"/>
      <c r="U555" s="306"/>
      <c r="V555" s="306"/>
      <c r="W555" s="306"/>
      <c r="X555" s="306"/>
      <c r="Y555" s="306"/>
      <c r="Z555" s="306"/>
      <c r="AA555" s="306"/>
      <c r="AB555" s="306"/>
    </row>
    <row r="556" spans="8:28" s="308" customFormat="1" x14ac:dyDescent="0.35">
      <c r="H556" s="324"/>
      <c r="J556" s="325"/>
      <c r="K556" s="325"/>
      <c r="L556" s="325"/>
      <c r="M556" s="306"/>
      <c r="N556" s="306"/>
      <c r="O556" s="306"/>
      <c r="P556" s="306"/>
      <c r="Q556" s="306"/>
      <c r="R556" s="306"/>
      <c r="S556" s="306"/>
      <c r="T556" s="306"/>
      <c r="U556" s="306"/>
      <c r="V556" s="306"/>
      <c r="W556" s="306"/>
      <c r="X556" s="306"/>
      <c r="Y556" s="306"/>
      <c r="Z556" s="306"/>
      <c r="AA556" s="306"/>
      <c r="AB556" s="306"/>
    </row>
    <row r="557" spans="8:28" s="308" customFormat="1" x14ac:dyDescent="0.35">
      <c r="H557" s="324"/>
      <c r="J557" s="325"/>
      <c r="K557" s="325"/>
      <c r="L557" s="325"/>
      <c r="M557" s="306"/>
      <c r="N557" s="306"/>
      <c r="O557" s="306"/>
      <c r="P557" s="306"/>
      <c r="Q557" s="306"/>
      <c r="R557" s="306"/>
      <c r="S557" s="306"/>
      <c r="T557" s="306"/>
      <c r="U557" s="306"/>
      <c r="V557" s="306"/>
      <c r="W557" s="306"/>
      <c r="X557" s="306"/>
      <c r="Y557" s="306"/>
      <c r="Z557" s="306"/>
      <c r="AA557" s="306"/>
      <c r="AB557" s="306"/>
    </row>
    <row r="558" spans="8:28" s="308" customFormat="1" x14ac:dyDescent="0.35">
      <c r="H558" s="324"/>
      <c r="J558" s="325"/>
      <c r="K558" s="325"/>
      <c r="L558" s="325"/>
      <c r="M558" s="306"/>
      <c r="N558" s="306"/>
      <c r="O558" s="306"/>
      <c r="P558" s="306"/>
      <c r="Q558" s="306"/>
      <c r="R558" s="306"/>
      <c r="S558" s="306"/>
      <c r="T558" s="306"/>
      <c r="U558" s="306"/>
      <c r="V558" s="306"/>
      <c r="W558" s="306"/>
      <c r="X558" s="306"/>
      <c r="Y558" s="306"/>
      <c r="Z558" s="306"/>
      <c r="AA558" s="306"/>
      <c r="AB558" s="306"/>
    </row>
    <row r="559" spans="8:28" s="308" customFormat="1" x14ac:dyDescent="0.35">
      <c r="H559" s="324"/>
      <c r="J559" s="325"/>
      <c r="K559" s="325"/>
      <c r="L559" s="325"/>
      <c r="M559" s="306"/>
      <c r="N559" s="306"/>
      <c r="O559" s="306"/>
      <c r="P559" s="306"/>
      <c r="Q559" s="306"/>
      <c r="R559" s="306"/>
      <c r="S559" s="306"/>
      <c r="T559" s="306"/>
      <c r="U559" s="306"/>
      <c r="V559" s="306"/>
      <c r="W559" s="306"/>
      <c r="X559" s="306"/>
      <c r="Y559" s="306"/>
      <c r="Z559" s="306"/>
      <c r="AA559" s="306"/>
      <c r="AB559" s="306"/>
    </row>
    <row r="560" spans="8:28" s="308" customFormat="1" x14ac:dyDescent="0.35">
      <c r="H560" s="324"/>
      <c r="J560" s="325"/>
      <c r="K560" s="325"/>
      <c r="L560" s="325"/>
      <c r="M560" s="306"/>
      <c r="N560" s="306"/>
      <c r="O560" s="306"/>
      <c r="P560" s="306"/>
      <c r="Q560" s="306"/>
      <c r="R560" s="306"/>
      <c r="S560" s="306"/>
      <c r="T560" s="306"/>
      <c r="U560" s="306"/>
      <c r="V560" s="306"/>
      <c r="W560" s="306"/>
      <c r="X560" s="306"/>
      <c r="Y560" s="306"/>
      <c r="Z560" s="306"/>
      <c r="AA560" s="306"/>
      <c r="AB560" s="306"/>
    </row>
    <row r="561" spans="8:28" s="308" customFormat="1" x14ac:dyDescent="0.35">
      <c r="H561" s="324"/>
      <c r="J561" s="325"/>
      <c r="K561" s="325"/>
      <c r="L561" s="325"/>
      <c r="M561" s="306"/>
      <c r="N561" s="306"/>
      <c r="O561" s="306"/>
      <c r="P561" s="306"/>
      <c r="Q561" s="306"/>
      <c r="R561" s="306"/>
      <c r="S561" s="306"/>
      <c r="T561" s="306"/>
      <c r="U561" s="306"/>
      <c r="V561" s="306"/>
      <c r="W561" s="306"/>
      <c r="X561" s="306"/>
      <c r="Y561" s="306"/>
      <c r="Z561" s="306"/>
      <c r="AA561" s="306"/>
      <c r="AB561" s="306"/>
    </row>
    <row r="562" spans="8:28" s="308" customFormat="1" x14ac:dyDescent="0.35">
      <c r="H562" s="324"/>
      <c r="J562" s="325"/>
      <c r="K562" s="325"/>
      <c r="L562" s="325"/>
      <c r="M562" s="306"/>
      <c r="N562" s="306"/>
      <c r="O562" s="306"/>
      <c r="P562" s="306"/>
      <c r="Q562" s="306"/>
      <c r="R562" s="306"/>
      <c r="S562" s="306"/>
      <c r="T562" s="306"/>
      <c r="U562" s="306"/>
      <c r="V562" s="306"/>
      <c r="W562" s="306"/>
      <c r="X562" s="306"/>
      <c r="Y562" s="306"/>
      <c r="Z562" s="306"/>
      <c r="AA562" s="306"/>
      <c r="AB562" s="306"/>
    </row>
    <row r="563" spans="8:28" s="308" customFormat="1" x14ac:dyDescent="0.35">
      <c r="H563" s="324"/>
      <c r="J563" s="325"/>
      <c r="K563" s="325"/>
      <c r="L563" s="325"/>
      <c r="M563" s="306"/>
      <c r="N563" s="306"/>
      <c r="O563" s="306"/>
      <c r="P563" s="306"/>
      <c r="Q563" s="306"/>
      <c r="R563" s="306"/>
      <c r="S563" s="306"/>
      <c r="T563" s="306"/>
      <c r="U563" s="306"/>
      <c r="V563" s="306"/>
      <c r="W563" s="306"/>
      <c r="X563" s="306"/>
      <c r="Y563" s="306"/>
      <c r="Z563" s="306"/>
      <c r="AA563" s="306"/>
      <c r="AB563" s="306"/>
    </row>
    <row r="564" spans="8:28" s="308" customFormat="1" x14ac:dyDescent="0.35">
      <c r="H564" s="324"/>
      <c r="J564" s="325"/>
      <c r="K564" s="325"/>
      <c r="L564" s="325"/>
      <c r="M564" s="306"/>
      <c r="N564" s="306"/>
      <c r="O564" s="306"/>
      <c r="P564" s="306"/>
      <c r="Q564" s="306"/>
      <c r="R564" s="306"/>
      <c r="S564" s="306"/>
      <c r="T564" s="306"/>
      <c r="U564" s="306"/>
      <c r="V564" s="306"/>
      <c r="W564" s="306"/>
      <c r="X564" s="306"/>
      <c r="Y564" s="306"/>
      <c r="Z564" s="306"/>
      <c r="AA564" s="306"/>
      <c r="AB564" s="306"/>
    </row>
    <row r="565" spans="8:28" s="308" customFormat="1" x14ac:dyDescent="0.35">
      <c r="H565" s="324"/>
      <c r="J565" s="325"/>
      <c r="K565" s="325"/>
      <c r="L565" s="325"/>
      <c r="M565" s="306"/>
      <c r="N565" s="306"/>
      <c r="O565" s="306"/>
      <c r="P565" s="306"/>
      <c r="Q565" s="306"/>
      <c r="R565" s="306"/>
      <c r="S565" s="306"/>
      <c r="T565" s="306"/>
      <c r="U565" s="306"/>
      <c r="V565" s="306"/>
      <c r="W565" s="306"/>
      <c r="X565" s="306"/>
      <c r="Y565" s="306"/>
      <c r="Z565" s="306"/>
      <c r="AA565" s="306"/>
      <c r="AB565" s="306"/>
    </row>
    <row r="566" spans="8:28" s="308" customFormat="1" x14ac:dyDescent="0.35">
      <c r="H566" s="324"/>
      <c r="J566" s="325"/>
      <c r="K566" s="325"/>
      <c r="L566" s="325"/>
      <c r="M566" s="306"/>
      <c r="N566" s="306"/>
      <c r="O566" s="306"/>
      <c r="P566" s="306"/>
      <c r="Q566" s="306"/>
      <c r="R566" s="306"/>
      <c r="S566" s="306"/>
      <c r="T566" s="306"/>
      <c r="U566" s="306"/>
      <c r="V566" s="306"/>
      <c r="W566" s="306"/>
      <c r="X566" s="306"/>
      <c r="Y566" s="306"/>
      <c r="Z566" s="306"/>
      <c r="AA566" s="306"/>
      <c r="AB566" s="306"/>
    </row>
    <row r="567" spans="8:28" s="308" customFormat="1" x14ac:dyDescent="0.35">
      <c r="H567" s="324"/>
      <c r="J567" s="325"/>
      <c r="K567" s="325"/>
      <c r="L567" s="325"/>
      <c r="M567" s="306"/>
      <c r="N567" s="306"/>
      <c r="O567" s="306"/>
      <c r="P567" s="306"/>
      <c r="Q567" s="306"/>
      <c r="R567" s="306"/>
      <c r="S567" s="306"/>
      <c r="T567" s="306"/>
      <c r="U567" s="306"/>
      <c r="V567" s="306"/>
      <c r="W567" s="306"/>
      <c r="X567" s="306"/>
      <c r="Y567" s="306"/>
      <c r="Z567" s="306"/>
      <c r="AA567" s="306"/>
      <c r="AB567" s="306"/>
    </row>
    <row r="568" spans="8:28" s="308" customFormat="1" x14ac:dyDescent="0.35">
      <c r="H568" s="324"/>
      <c r="J568" s="325"/>
      <c r="K568" s="325"/>
      <c r="L568" s="325"/>
      <c r="M568" s="306"/>
      <c r="N568" s="306"/>
      <c r="O568" s="306"/>
      <c r="P568" s="306"/>
      <c r="Q568" s="306"/>
      <c r="R568" s="306"/>
      <c r="S568" s="306"/>
      <c r="T568" s="306"/>
      <c r="U568" s="306"/>
      <c r="V568" s="306"/>
      <c r="W568" s="306"/>
      <c r="X568" s="306"/>
      <c r="Y568" s="306"/>
      <c r="Z568" s="306"/>
      <c r="AA568" s="306"/>
      <c r="AB568" s="306"/>
    </row>
    <row r="569" spans="8:28" s="308" customFormat="1" x14ac:dyDescent="0.35">
      <c r="H569" s="324"/>
      <c r="J569" s="325"/>
      <c r="K569" s="325"/>
      <c r="L569" s="325"/>
      <c r="M569" s="306"/>
      <c r="N569" s="306"/>
      <c r="O569" s="306"/>
      <c r="P569" s="306"/>
      <c r="Q569" s="306"/>
      <c r="R569" s="306"/>
      <c r="S569" s="306"/>
      <c r="T569" s="306"/>
      <c r="U569" s="306"/>
      <c r="V569" s="306"/>
      <c r="W569" s="306"/>
      <c r="X569" s="306"/>
      <c r="Y569" s="306"/>
      <c r="Z569" s="306"/>
      <c r="AA569" s="306"/>
      <c r="AB569" s="306"/>
    </row>
    <row r="570" spans="8:28" s="308" customFormat="1" x14ac:dyDescent="0.35">
      <c r="H570" s="324"/>
      <c r="J570" s="325"/>
      <c r="K570" s="325"/>
      <c r="L570" s="325"/>
      <c r="M570" s="306"/>
      <c r="N570" s="306"/>
      <c r="O570" s="306"/>
      <c r="P570" s="306"/>
      <c r="Q570" s="306"/>
      <c r="R570" s="306"/>
      <c r="S570" s="306"/>
      <c r="T570" s="306"/>
      <c r="U570" s="306"/>
      <c r="V570" s="306"/>
      <c r="W570" s="306"/>
      <c r="X570" s="306"/>
      <c r="Y570" s="306"/>
      <c r="Z570" s="306"/>
      <c r="AA570" s="306"/>
      <c r="AB570" s="306"/>
    </row>
    <row r="571" spans="8:28" s="308" customFormat="1" x14ac:dyDescent="0.35">
      <c r="H571" s="324"/>
      <c r="J571" s="325"/>
      <c r="K571" s="325"/>
      <c r="L571" s="325"/>
      <c r="M571" s="306"/>
      <c r="N571" s="306"/>
      <c r="O571" s="306"/>
      <c r="P571" s="306"/>
      <c r="Q571" s="306"/>
      <c r="R571" s="306"/>
      <c r="S571" s="306"/>
      <c r="T571" s="306"/>
      <c r="U571" s="306"/>
      <c r="V571" s="306"/>
      <c r="W571" s="306"/>
      <c r="X571" s="306"/>
      <c r="Y571" s="306"/>
      <c r="Z571" s="306"/>
      <c r="AA571" s="306"/>
      <c r="AB571" s="306"/>
    </row>
    <row r="572" spans="8:28" s="308" customFormat="1" x14ac:dyDescent="0.35">
      <c r="H572" s="324"/>
      <c r="J572" s="325"/>
      <c r="K572" s="325"/>
      <c r="L572" s="325"/>
      <c r="M572" s="306"/>
      <c r="N572" s="306"/>
      <c r="O572" s="306"/>
      <c r="P572" s="306"/>
      <c r="Q572" s="306"/>
      <c r="R572" s="306"/>
      <c r="S572" s="306"/>
      <c r="T572" s="306"/>
      <c r="U572" s="306"/>
      <c r="V572" s="306"/>
      <c r="W572" s="306"/>
      <c r="X572" s="306"/>
      <c r="Y572" s="306"/>
      <c r="Z572" s="306"/>
      <c r="AA572" s="306"/>
      <c r="AB572" s="306"/>
    </row>
    <row r="573" spans="8:28" s="308" customFormat="1" x14ac:dyDescent="0.35">
      <c r="H573" s="324"/>
      <c r="J573" s="325"/>
      <c r="K573" s="325"/>
      <c r="L573" s="325"/>
      <c r="M573" s="306"/>
      <c r="N573" s="306"/>
      <c r="O573" s="306"/>
      <c r="P573" s="306"/>
      <c r="Q573" s="306"/>
      <c r="R573" s="306"/>
      <c r="S573" s="306"/>
      <c r="T573" s="306"/>
      <c r="U573" s="306"/>
      <c r="V573" s="306"/>
      <c r="W573" s="306"/>
      <c r="X573" s="306"/>
      <c r="Y573" s="306"/>
      <c r="Z573" s="306"/>
      <c r="AA573" s="306"/>
      <c r="AB573" s="306"/>
    </row>
    <row r="574" spans="8:28" s="308" customFormat="1" x14ac:dyDescent="0.35">
      <c r="H574" s="324"/>
      <c r="J574" s="325"/>
      <c r="K574" s="325"/>
      <c r="L574" s="325"/>
      <c r="M574" s="306"/>
      <c r="N574" s="306"/>
      <c r="O574" s="306"/>
      <c r="P574" s="306"/>
      <c r="Q574" s="306"/>
      <c r="R574" s="306"/>
      <c r="S574" s="306"/>
      <c r="T574" s="306"/>
      <c r="U574" s="306"/>
      <c r="V574" s="306"/>
      <c r="W574" s="306"/>
      <c r="X574" s="306"/>
      <c r="Y574" s="306"/>
      <c r="Z574" s="306"/>
      <c r="AA574" s="306"/>
      <c r="AB574" s="306"/>
    </row>
    <row r="575" spans="8:28" s="308" customFormat="1" x14ac:dyDescent="0.35">
      <c r="H575" s="324"/>
      <c r="J575" s="325"/>
      <c r="K575" s="325"/>
      <c r="L575" s="325"/>
      <c r="M575" s="306"/>
      <c r="N575" s="306"/>
      <c r="O575" s="306"/>
      <c r="P575" s="306"/>
      <c r="Q575" s="306"/>
      <c r="R575" s="306"/>
      <c r="S575" s="306"/>
      <c r="T575" s="306"/>
      <c r="U575" s="306"/>
      <c r="V575" s="306"/>
      <c r="W575" s="306"/>
      <c r="X575" s="306"/>
      <c r="Y575" s="306"/>
      <c r="Z575" s="306"/>
      <c r="AA575" s="306"/>
      <c r="AB575" s="306"/>
    </row>
    <row r="576" spans="8:28" s="308" customFormat="1" x14ac:dyDescent="0.35">
      <c r="H576" s="324"/>
      <c r="J576" s="325"/>
      <c r="K576" s="325"/>
      <c r="L576" s="325"/>
      <c r="M576" s="306"/>
      <c r="N576" s="306"/>
      <c r="O576" s="306"/>
      <c r="P576" s="306"/>
      <c r="Q576" s="306"/>
      <c r="R576" s="306"/>
      <c r="S576" s="306"/>
      <c r="T576" s="306"/>
      <c r="U576" s="306"/>
      <c r="V576" s="306"/>
      <c r="W576" s="306"/>
      <c r="X576" s="306"/>
      <c r="Y576" s="306"/>
      <c r="Z576" s="306"/>
      <c r="AA576" s="306"/>
      <c r="AB576" s="306"/>
    </row>
    <row r="577" spans="8:28" s="308" customFormat="1" x14ac:dyDescent="0.35">
      <c r="H577" s="324"/>
      <c r="J577" s="325"/>
      <c r="K577" s="325"/>
      <c r="L577" s="325"/>
      <c r="M577" s="306"/>
      <c r="N577" s="306"/>
      <c r="O577" s="306"/>
      <c r="P577" s="306"/>
      <c r="Q577" s="306"/>
      <c r="R577" s="306"/>
      <c r="S577" s="306"/>
      <c r="T577" s="306"/>
      <c r="U577" s="306"/>
      <c r="V577" s="306"/>
      <c r="W577" s="306"/>
      <c r="X577" s="306"/>
      <c r="Y577" s="306"/>
      <c r="Z577" s="306"/>
      <c r="AA577" s="306"/>
      <c r="AB577" s="306"/>
    </row>
    <row r="578" spans="8:28" s="308" customFormat="1" x14ac:dyDescent="0.35">
      <c r="H578" s="324"/>
      <c r="J578" s="325"/>
      <c r="K578" s="325"/>
      <c r="L578" s="325"/>
      <c r="M578" s="306"/>
      <c r="N578" s="306"/>
      <c r="O578" s="306"/>
      <c r="P578" s="306"/>
      <c r="Q578" s="306"/>
      <c r="R578" s="306"/>
      <c r="S578" s="306"/>
      <c r="T578" s="306"/>
      <c r="U578" s="306"/>
      <c r="V578" s="306"/>
      <c r="W578" s="306"/>
      <c r="X578" s="306"/>
      <c r="Y578" s="306"/>
      <c r="Z578" s="306"/>
      <c r="AA578" s="306"/>
      <c r="AB578" s="306"/>
    </row>
    <row r="579" spans="8:28" s="308" customFormat="1" x14ac:dyDescent="0.35">
      <c r="H579" s="324"/>
      <c r="J579" s="325"/>
      <c r="K579" s="325"/>
      <c r="L579" s="325"/>
      <c r="M579" s="306"/>
      <c r="N579" s="306"/>
      <c r="O579" s="306"/>
      <c r="P579" s="306"/>
      <c r="Q579" s="306"/>
      <c r="R579" s="306"/>
      <c r="S579" s="306"/>
      <c r="T579" s="306"/>
      <c r="U579" s="306"/>
      <c r="V579" s="306"/>
      <c r="W579" s="306"/>
      <c r="X579" s="306"/>
      <c r="Y579" s="306"/>
      <c r="Z579" s="306"/>
      <c r="AA579" s="306"/>
      <c r="AB579" s="306"/>
    </row>
    <row r="580" spans="8:28" s="308" customFormat="1" x14ac:dyDescent="0.35">
      <c r="H580" s="324"/>
      <c r="J580" s="325"/>
      <c r="K580" s="325"/>
      <c r="L580" s="325"/>
      <c r="M580" s="306"/>
      <c r="N580" s="306"/>
      <c r="O580" s="306"/>
      <c r="P580" s="306"/>
      <c r="Q580" s="306"/>
      <c r="R580" s="306"/>
      <c r="S580" s="306"/>
      <c r="T580" s="306"/>
      <c r="U580" s="306"/>
      <c r="V580" s="306"/>
      <c r="W580" s="306"/>
      <c r="X580" s="306"/>
      <c r="Y580" s="306"/>
      <c r="Z580" s="306"/>
      <c r="AA580" s="306"/>
      <c r="AB580" s="306"/>
    </row>
    <row r="581" spans="8:28" s="308" customFormat="1" x14ac:dyDescent="0.35">
      <c r="H581" s="324"/>
      <c r="J581" s="325"/>
      <c r="K581" s="325"/>
      <c r="L581" s="325"/>
      <c r="M581" s="306"/>
      <c r="N581" s="306"/>
      <c r="O581" s="306"/>
      <c r="P581" s="306"/>
      <c r="Q581" s="306"/>
      <c r="R581" s="306"/>
      <c r="S581" s="306"/>
      <c r="T581" s="306"/>
      <c r="U581" s="306"/>
      <c r="V581" s="306"/>
      <c r="W581" s="306"/>
      <c r="X581" s="306"/>
      <c r="Y581" s="306"/>
      <c r="Z581" s="306"/>
      <c r="AA581" s="306"/>
      <c r="AB581" s="306"/>
    </row>
    <row r="582" spans="8:28" s="308" customFormat="1" x14ac:dyDescent="0.35">
      <c r="H582" s="324"/>
      <c r="J582" s="325"/>
      <c r="K582" s="325"/>
      <c r="L582" s="325"/>
      <c r="M582" s="306"/>
      <c r="N582" s="306"/>
      <c r="O582" s="306"/>
      <c r="P582" s="306"/>
      <c r="Q582" s="306"/>
      <c r="R582" s="306"/>
      <c r="S582" s="306"/>
      <c r="T582" s="306"/>
      <c r="U582" s="306"/>
      <c r="V582" s="306"/>
      <c r="W582" s="306"/>
      <c r="X582" s="306"/>
      <c r="Y582" s="306"/>
      <c r="Z582" s="306"/>
      <c r="AA582" s="306"/>
      <c r="AB582" s="306"/>
    </row>
    <row r="583" spans="8:28" s="308" customFormat="1" x14ac:dyDescent="0.35">
      <c r="H583" s="324"/>
      <c r="J583" s="325"/>
      <c r="K583" s="325"/>
      <c r="L583" s="325"/>
      <c r="M583" s="306"/>
      <c r="N583" s="306"/>
      <c r="O583" s="306"/>
      <c r="P583" s="306"/>
      <c r="Q583" s="306"/>
      <c r="R583" s="306"/>
      <c r="S583" s="306"/>
      <c r="T583" s="306"/>
      <c r="U583" s="306"/>
      <c r="V583" s="306"/>
      <c r="W583" s="306"/>
      <c r="X583" s="306"/>
      <c r="Y583" s="306"/>
      <c r="Z583" s="306"/>
      <c r="AA583" s="306"/>
      <c r="AB583" s="306"/>
    </row>
    <row r="584" spans="8:28" s="308" customFormat="1" x14ac:dyDescent="0.35">
      <c r="H584" s="324"/>
      <c r="J584" s="325"/>
      <c r="K584" s="325"/>
      <c r="L584" s="325"/>
      <c r="M584" s="306"/>
      <c r="N584" s="306"/>
      <c r="O584" s="306"/>
      <c r="P584" s="306"/>
      <c r="Q584" s="306"/>
      <c r="R584" s="306"/>
      <c r="S584" s="306"/>
      <c r="T584" s="306"/>
      <c r="U584" s="306"/>
      <c r="V584" s="306"/>
      <c r="W584" s="306"/>
      <c r="X584" s="306"/>
      <c r="Y584" s="306"/>
      <c r="Z584" s="306"/>
      <c r="AA584" s="306"/>
      <c r="AB584" s="306"/>
    </row>
    <row r="585" spans="8:28" s="308" customFormat="1" x14ac:dyDescent="0.35">
      <c r="H585" s="324"/>
      <c r="J585" s="325"/>
      <c r="K585" s="325"/>
      <c r="L585" s="325"/>
      <c r="M585" s="306"/>
      <c r="N585" s="306"/>
      <c r="O585" s="306"/>
      <c r="P585" s="306"/>
      <c r="Q585" s="306"/>
      <c r="R585" s="306"/>
      <c r="S585" s="306"/>
      <c r="T585" s="306"/>
      <c r="U585" s="306"/>
      <c r="V585" s="306"/>
      <c r="W585" s="306"/>
      <c r="X585" s="306"/>
      <c r="Y585" s="306"/>
      <c r="Z585" s="306"/>
      <c r="AA585" s="306"/>
      <c r="AB585" s="306"/>
    </row>
    <row r="586" spans="8:28" s="308" customFormat="1" x14ac:dyDescent="0.35">
      <c r="H586" s="324"/>
      <c r="J586" s="325"/>
      <c r="K586" s="325"/>
      <c r="L586" s="325"/>
      <c r="M586" s="306"/>
      <c r="N586" s="306"/>
      <c r="O586" s="306"/>
      <c r="P586" s="306"/>
      <c r="Q586" s="306"/>
      <c r="R586" s="306"/>
      <c r="S586" s="306"/>
      <c r="T586" s="306"/>
      <c r="U586" s="306"/>
      <c r="V586" s="306"/>
      <c r="W586" s="306"/>
      <c r="X586" s="306"/>
      <c r="Y586" s="306"/>
      <c r="Z586" s="306"/>
      <c r="AA586" s="306"/>
      <c r="AB586" s="306"/>
    </row>
    <row r="587" spans="8:28" s="308" customFormat="1" x14ac:dyDescent="0.35">
      <c r="H587" s="324"/>
      <c r="J587" s="325"/>
      <c r="K587" s="325"/>
      <c r="L587" s="325"/>
      <c r="M587" s="306"/>
      <c r="N587" s="306"/>
      <c r="O587" s="306"/>
      <c r="P587" s="306"/>
      <c r="Q587" s="306"/>
      <c r="R587" s="306"/>
      <c r="S587" s="306"/>
      <c r="T587" s="306"/>
      <c r="U587" s="306"/>
      <c r="V587" s="306"/>
      <c r="W587" s="306"/>
      <c r="X587" s="306"/>
      <c r="Y587" s="306"/>
      <c r="Z587" s="306"/>
      <c r="AA587" s="306"/>
      <c r="AB587" s="306"/>
    </row>
    <row r="588" spans="8:28" s="308" customFormat="1" x14ac:dyDescent="0.35">
      <c r="H588" s="324"/>
      <c r="J588" s="325"/>
      <c r="K588" s="325"/>
      <c r="L588" s="325"/>
      <c r="M588" s="306"/>
      <c r="N588" s="306"/>
      <c r="O588" s="306"/>
      <c r="P588" s="306"/>
      <c r="Q588" s="306"/>
      <c r="R588" s="306"/>
      <c r="S588" s="306"/>
      <c r="T588" s="306"/>
      <c r="U588" s="306"/>
      <c r="V588" s="306"/>
      <c r="W588" s="306"/>
      <c r="X588" s="306"/>
      <c r="Y588" s="306"/>
      <c r="Z588" s="306"/>
      <c r="AA588" s="306"/>
      <c r="AB588" s="306"/>
    </row>
    <row r="589" spans="8:28" s="308" customFormat="1" x14ac:dyDescent="0.35">
      <c r="H589" s="324"/>
      <c r="J589" s="325"/>
      <c r="K589" s="325"/>
      <c r="L589" s="325"/>
      <c r="M589" s="306"/>
      <c r="N589" s="306"/>
      <c r="O589" s="306"/>
      <c r="P589" s="306"/>
      <c r="Q589" s="306"/>
      <c r="R589" s="306"/>
      <c r="S589" s="306"/>
      <c r="T589" s="306"/>
      <c r="U589" s="306"/>
      <c r="V589" s="306"/>
      <c r="W589" s="306"/>
      <c r="X589" s="306"/>
      <c r="Y589" s="306"/>
      <c r="Z589" s="306"/>
      <c r="AA589" s="306"/>
      <c r="AB589" s="306"/>
    </row>
    <row r="590" spans="8:28" s="308" customFormat="1" x14ac:dyDescent="0.35">
      <c r="H590" s="324"/>
      <c r="J590" s="325"/>
      <c r="K590" s="325"/>
      <c r="L590" s="325"/>
      <c r="M590" s="306"/>
      <c r="N590" s="306"/>
      <c r="O590" s="306"/>
      <c r="P590" s="306"/>
      <c r="Q590" s="306"/>
      <c r="R590" s="306"/>
      <c r="S590" s="306"/>
      <c r="T590" s="306"/>
      <c r="U590" s="306"/>
      <c r="V590" s="306"/>
      <c r="W590" s="306"/>
      <c r="X590" s="306"/>
      <c r="Y590" s="306"/>
      <c r="Z590" s="306"/>
      <c r="AA590" s="306"/>
      <c r="AB590" s="306"/>
    </row>
    <row r="591" spans="8:28" s="308" customFormat="1" x14ac:dyDescent="0.35">
      <c r="H591" s="324"/>
      <c r="J591" s="325"/>
      <c r="K591" s="325"/>
      <c r="L591" s="325"/>
      <c r="M591" s="306"/>
      <c r="N591" s="306"/>
      <c r="O591" s="306"/>
      <c r="P591" s="306"/>
      <c r="Q591" s="306"/>
      <c r="R591" s="306"/>
      <c r="S591" s="306"/>
      <c r="T591" s="306"/>
      <c r="U591" s="306"/>
      <c r="V591" s="306"/>
      <c r="W591" s="306"/>
      <c r="X591" s="306"/>
      <c r="Y591" s="306"/>
      <c r="Z591" s="306"/>
      <c r="AA591" s="306"/>
      <c r="AB591" s="306"/>
    </row>
    <row r="592" spans="8:28" s="308" customFormat="1" x14ac:dyDescent="0.35">
      <c r="H592" s="324"/>
      <c r="J592" s="325"/>
      <c r="K592" s="325"/>
      <c r="L592" s="325"/>
      <c r="M592" s="306"/>
      <c r="N592" s="306"/>
      <c r="O592" s="306"/>
      <c r="P592" s="306"/>
      <c r="Q592" s="306"/>
      <c r="R592" s="306"/>
      <c r="S592" s="306"/>
      <c r="T592" s="306"/>
      <c r="U592" s="306"/>
      <c r="V592" s="306"/>
      <c r="W592" s="306"/>
      <c r="X592" s="306"/>
      <c r="Y592" s="306"/>
      <c r="Z592" s="306"/>
      <c r="AA592" s="306"/>
      <c r="AB592" s="306"/>
    </row>
    <row r="593" spans="8:28" s="308" customFormat="1" x14ac:dyDescent="0.35">
      <c r="H593" s="324"/>
      <c r="J593" s="325"/>
      <c r="K593" s="325"/>
      <c r="L593" s="325"/>
      <c r="M593" s="306"/>
      <c r="N593" s="306"/>
      <c r="O593" s="306"/>
      <c r="P593" s="306"/>
      <c r="Q593" s="306"/>
      <c r="R593" s="306"/>
      <c r="S593" s="306"/>
      <c r="T593" s="306"/>
      <c r="U593" s="306"/>
      <c r="V593" s="306"/>
      <c r="W593" s="306"/>
      <c r="X593" s="306"/>
      <c r="Y593" s="306"/>
      <c r="Z593" s="306"/>
      <c r="AA593" s="306"/>
      <c r="AB593" s="306"/>
    </row>
    <row r="594" spans="8:28" s="308" customFormat="1" x14ac:dyDescent="0.35">
      <c r="H594" s="324"/>
      <c r="J594" s="325"/>
      <c r="K594" s="325"/>
      <c r="L594" s="325"/>
      <c r="M594" s="306"/>
      <c r="N594" s="306"/>
      <c r="O594" s="306"/>
      <c r="P594" s="306"/>
      <c r="Q594" s="306"/>
      <c r="R594" s="306"/>
      <c r="S594" s="306"/>
      <c r="T594" s="306"/>
      <c r="U594" s="306"/>
      <c r="V594" s="306"/>
      <c r="W594" s="306"/>
      <c r="X594" s="306"/>
      <c r="Y594" s="306"/>
      <c r="Z594" s="306"/>
      <c r="AA594" s="306"/>
      <c r="AB594" s="306"/>
    </row>
    <row r="595" spans="8:28" s="308" customFormat="1" x14ac:dyDescent="0.35">
      <c r="H595" s="324"/>
      <c r="J595" s="325"/>
      <c r="K595" s="325"/>
      <c r="L595" s="325"/>
      <c r="M595" s="306"/>
      <c r="N595" s="306"/>
      <c r="O595" s="306"/>
      <c r="P595" s="306"/>
      <c r="Q595" s="306"/>
      <c r="R595" s="306"/>
      <c r="S595" s="306"/>
      <c r="T595" s="306"/>
      <c r="U595" s="306"/>
      <c r="V595" s="306"/>
      <c r="W595" s="306"/>
      <c r="X595" s="306"/>
      <c r="Y595" s="306"/>
      <c r="Z595" s="306"/>
      <c r="AA595" s="306"/>
      <c r="AB595" s="306"/>
    </row>
    <row r="596" spans="8:28" s="308" customFormat="1" x14ac:dyDescent="0.35">
      <c r="H596" s="324"/>
      <c r="J596" s="325"/>
      <c r="K596" s="325"/>
      <c r="L596" s="325"/>
      <c r="M596" s="306"/>
      <c r="N596" s="306"/>
      <c r="O596" s="306"/>
      <c r="P596" s="306"/>
      <c r="Q596" s="306"/>
      <c r="R596" s="306"/>
      <c r="S596" s="306"/>
      <c r="T596" s="306"/>
      <c r="U596" s="306"/>
      <c r="V596" s="306"/>
      <c r="W596" s="306"/>
      <c r="X596" s="306"/>
      <c r="Y596" s="306"/>
      <c r="Z596" s="306"/>
      <c r="AA596" s="306"/>
      <c r="AB596" s="306"/>
    </row>
    <row r="597" spans="8:28" s="308" customFormat="1" x14ac:dyDescent="0.35">
      <c r="H597" s="324"/>
      <c r="J597" s="325"/>
      <c r="K597" s="325"/>
      <c r="L597" s="325"/>
      <c r="M597" s="306"/>
      <c r="N597" s="306"/>
      <c r="O597" s="306"/>
      <c r="P597" s="306"/>
      <c r="Q597" s="306"/>
      <c r="R597" s="306"/>
      <c r="S597" s="306"/>
      <c r="T597" s="306"/>
      <c r="U597" s="306"/>
      <c r="V597" s="306"/>
      <c r="W597" s="306"/>
      <c r="X597" s="306"/>
      <c r="Y597" s="306"/>
      <c r="Z597" s="306"/>
      <c r="AA597" s="306"/>
      <c r="AB597" s="306"/>
    </row>
    <row r="598" spans="8:28" s="308" customFormat="1" x14ac:dyDescent="0.35">
      <c r="H598" s="324"/>
      <c r="J598" s="325"/>
      <c r="K598" s="325"/>
      <c r="L598" s="325"/>
      <c r="M598" s="306"/>
      <c r="N598" s="306"/>
      <c r="O598" s="306"/>
      <c r="P598" s="306"/>
      <c r="Q598" s="306"/>
      <c r="R598" s="306"/>
      <c r="S598" s="306"/>
      <c r="T598" s="306"/>
      <c r="U598" s="306"/>
      <c r="V598" s="306"/>
      <c r="W598" s="306"/>
      <c r="X598" s="306"/>
      <c r="Y598" s="306"/>
      <c r="Z598" s="306"/>
      <c r="AA598" s="306"/>
      <c r="AB598" s="306"/>
    </row>
    <row r="599" spans="8:28" s="308" customFormat="1" x14ac:dyDescent="0.35">
      <c r="H599" s="324"/>
      <c r="J599" s="325"/>
      <c r="K599" s="325"/>
      <c r="L599" s="325"/>
      <c r="M599" s="306"/>
      <c r="N599" s="306"/>
      <c r="O599" s="306"/>
      <c r="P599" s="306"/>
      <c r="Q599" s="306"/>
      <c r="R599" s="306"/>
      <c r="S599" s="306"/>
      <c r="T599" s="306"/>
      <c r="U599" s="306"/>
      <c r="V599" s="306"/>
      <c r="W599" s="306"/>
      <c r="X599" s="306"/>
      <c r="Y599" s="306"/>
      <c r="Z599" s="306"/>
      <c r="AA599" s="306"/>
      <c r="AB599" s="306"/>
    </row>
    <row r="600" spans="8:28" s="308" customFormat="1" x14ac:dyDescent="0.35">
      <c r="H600" s="324"/>
      <c r="J600" s="325"/>
      <c r="K600" s="325"/>
      <c r="L600" s="325"/>
      <c r="M600" s="306"/>
      <c r="N600" s="306"/>
      <c r="O600" s="306"/>
      <c r="P600" s="306"/>
      <c r="Q600" s="306"/>
      <c r="R600" s="306"/>
      <c r="S600" s="306"/>
      <c r="T600" s="306"/>
      <c r="U600" s="306"/>
      <c r="V600" s="306"/>
      <c r="W600" s="306"/>
      <c r="X600" s="306"/>
      <c r="Y600" s="306"/>
      <c r="Z600" s="306"/>
      <c r="AA600" s="306"/>
      <c r="AB600" s="306"/>
    </row>
    <row r="601" spans="8:28" s="308" customFormat="1" x14ac:dyDescent="0.35">
      <c r="H601" s="324"/>
      <c r="J601" s="325"/>
      <c r="K601" s="325"/>
      <c r="L601" s="325"/>
      <c r="M601" s="306"/>
      <c r="N601" s="306"/>
      <c r="O601" s="306"/>
      <c r="P601" s="306"/>
      <c r="Q601" s="306"/>
      <c r="R601" s="306"/>
      <c r="S601" s="306"/>
      <c r="T601" s="306"/>
      <c r="U601" s="306"/>
      <c r="V601" s="306"/>
      <c r="W601" s="306"/>
      <c r="X601" s="306"/>
      <c r="Y601" s="306"/>
      <c r="Z601" s="306"/>
      <c r="AA601" s="306"/>
      <c r="AB601" s="306"/>
    </row>
    <row r="602" spans="8:28" s="308" customFormat="1" x14ac:dyDescent="0.35">
      <c r="H602" s="324"/>
      <c r="J602" s="325"/>
      <c r="K602" s="325"/>
      <c r="L602" s="325"/>
      <c r="M602" s="306"/>
      <c r="N602" s="306"/>
      <c r="O602" s="306"/>
      <c r="P602" s="306"/>
      <c r="Q602" s="306"/>
      <c r="R602" s="306"/>
      <c r="S602" s="306"/>
      <c r="T602" s="306"/>
      <c r="U602" s="306"/>
      <c r="V602" s="306"/>
      <c r="W602" s="306"/>
      <c r="X602" s="306"/>
      <c r="Y602" s="306"/>
      <c r="Z602" s="306"/>
      <c r="AA602" s="306"/>
      <c r="AB602" s="306"/>
    </row>
    <row r="603" spans="8:28" s="308" customFormat="1" x14ac:dyDescent="0.35">
      <c r="H603" s="324"/>
      <c r="J603" s="325"/>
      <c r="K603" s="325"/>
      <c r="L603" s="325"/>
      <c r="M603" s="306"/>
      <c r="N603" s="306"/>
      <c r="O603" s="306"/>
      <c r="P603" s="306"/>
      <c r="Q603" s="306"/>
      <c r="R603" s="306"/>
      <c r="S603" s="306"/>
      <c r="T603" s="306"/>
      <c r="U603" s="306"/>
      <c r="V603" s="306"/>
      <c r="W603" s="306"/>
      <c r="X603" s="306"/>
      <c r="Y603" s="306"/>
      <c r="Z603" s="306"/>
      <c r="AA603" s="306"/>
      <c r="AB603" s="306"/>
    </row>
    <row r="604" spans="8:28" s="308" customFormat="1" x14ac:dyDescent="0.35">
      <c r="H604" s="324"/>
      <c r="J604" s="325"/>
      <c r="K604" s="325"/>
      <c r="L604" s="325"/>
      <c r="M604" s="306"/>
      <c r="N604" s="306"/>
      <c r="O604" s="306"/>
      <c r="P604" s="306"/>
      <c r="Q604" s="306"/>
      <c r="R604" s="306"/>
      <c r="S604" s="306"/>
      <c r="T604" s="306"/>
      <c r="U604" s="306"/>
      <c r="V604" s="306"/>
      <c r="W604" s="306"/>
      <c r="X604" s="306"/>
      <c r="Y604" s="306"/>
      <c r="Z604" s="306"/>
      <c r="AA604" s="306"/>
      <c r="AB604" s="306"/>
    </row>
    <row r="605" spans="8:28" s="308" customFormat="1" x14ac:dyDescent="0.35">
      <c r="H605" s="324"/>
      <c r="J605" s="325"/>
      <c r="K605" s="325"/>
      <c r="L605" s="325"/>
      <c r="M605" s="306"/>
      <c r="N605" s="306"/>
      <c r="O605" s="306"/>
      <c r="P605" s="306"/>
      <c r="Q605" s="306"/>
      <c r="R605" s="306"/>
      <c r="S605" s="306"/>
      <c r="T605" s="306"/>
      <c r="U605" s="306"/>
      <c r="V605" s="306"/>
      <c r="W605" s="306"/>
      <c r="X605" s="306"/>
      <c r="Y605" s="306"/>
      <c r="Z605" s="306"/>
      <c r="AA605" s="306"/>
      <c r="AB605" s="306"/>
    </row>
    <row r="606" spans="8:28" s="308" customFormat="1" x14ac:dyDescent="0.35">
      <c r="H606" s="324"/>
      <c r="J606" s="325"/>
      <c r="K606" s="325"/>
      <c r="L606" s="325"/>
      <c r="M606" s="306"/>
      <c r="N606" s="306"/>
      <c r="O606" s="306"/>
      <c r="P606" s="306"/>
      <c r="Q606" s="306"/>
      <c r="R606" s="306"/>
      <c r="S606" s="306"/>
      <c r="T606" s="306"/>
      <c r="U606" s="306"/>
      <c r="V606" s="306"/>
      <c r="W606" s="306"/>
      <c r="X606" s="306"/>
      <c r="Y606" s="306"/>
      <c r="Z606" s="306"/>
      <c r="AA606" s="306"/>
      <c r="AB606" s="306"/>
    </row>
    <row r="607" spans="8:28" s="308" customFormat="1" x14ac:dyDescent="0.35">
      <c r="H607" s="324"/>
      <c r="J607" s="325"/>
      <c r="K607" s="325"/>
      <c r="L607" s="325"/>
      <c r="M607" s="306"/>
      <c r="N607" s="306"/>
      <c r="O607" s="306"/>
      <c r="P607" s="306"/>
      <c r="Q607" s="306"/>
      <c r="R607" s="306"/>
      <c r="S607" s="306"/>
      <c r="T607" s="306"/>
      <c r="U607" s="306"/>
      <c r="V607" s="306"/>
      <c r="W607" s="306"/>
      <c r="X607" s="306"/>
      <c r="Y607" s="306"/>
      <c r="Z607" s="306"/>
      <c r="AA607" s="306"/>
      <c r="AB607" s="306"/>
    </row>
    <row r="608" spans="8:28" s="308" customFormat="1" x14ac:dyDescent="0.35">
      <c r="H608" s="324"/>
      <c r="J608" s="325"/>
      <c r="K608" s="325"/>
      <c r="L608" s="325"/>
      <c r="M608" s="306"/>
      <c r="N608" s="306"/>
      <c r="O608" s="306"/>
      <c r="P608" s="306"/>
      <c r="Q608" s="306"/>
      <c r="R608" s="306"/>
      <c r="S608" s="306"/>
      <c r="T608" s="306"/>
      <c r="U608" s="306"/>
      <c r="V608" s="306"/>
      <c r="W608" s="306"/>
      <c r="X608" s="306"/>
      <c r="Y608" s="306"/>
      <c r="Z608" s="306"/>
      <c r="AA608" s="306"/>
      <c r="AB608" s="306"/>
    </row>
    <row r="609" spans="8:28" s="308" customFormat="1" x14ac:dyDescent="0.35">
      <c r="H609" s="324"/>
      <c r="J609" s="325"/>
      <c r="K609" s="325"/>
      <c r="L609" s="325"/>
      <c r="M609" s="306"/>
      <c r="N609" s="306"/>
      <c r="O609" s="306"/>
      <c r="P609" s="306"/>
      <c r="Q609" s="306"/>
      <c r="R609" s="306"/>
      <c r="S609" s="306"/>
      <c r="T609" s="306"/>
      <c r="U609" s="306"/>
      <c r="V609" s="306"/>
      <c r="W609" s="306"/>
      <c r="X609" s="306"/>
      <c r="Y609" s="306"/>
      <c r="Z609" s="306"/>
      <c r="AA609" s="306"/>
      <c r="AB609" s="306"/>
    </row>
    <row r="610" spans="8:28" s="308" customFormat="1" x14ac:dyDescent="0.35">
      <c r="H610" s="324"/>
      <c r="J610" s="325"/>
      <c r="K610" s="325"/>
      <c r="L610" s="325"/>
      <c r="M610" s="306"/>
      <c r="N610" s="306"/>
      <c r="O610" s="306"/>
      <c r="P610" s="306"/>
      <c r="Q610" s="306"/>
      <c r="R610" s="306"/>
      <c r="S610" s="306"/>
      <c r="T610" s="306"/>
      <c r="U610" s="306"/>
      <c r="V610" s="306"/>
      <c r="W610" s="306"/>
      <c r="X610" s="306"/>
      <c r="Y610" s="306"/>
      <c r="Z610" s="306"/>
      <c r="AA610" s="306"/>
      <c r="AB610" s="306"/>
    </row>
    <row r="611" spans="8:28" s="308" customFormat="1" x14ac:dyDescent="0.35">
      <c r="H611" s="324"/>
      <c r="J611" s="325"/>
      <c r="K611" s="325"/>
      <c r="L611" s="325"/>
      <c r="M611" s="306"/>
      <c r="N611" s="306"/>
      <c r="O611" s="306"/>
      <c r="P611" s="306"/>
      <c r="Q611" s="306"/>
      <c r="R611" s="306"/>
      <c r="S611" s="306"/>
      <c r="T611" s="306"/>
      <c r="U611" s="306"/>
      <c r="V611" s="306"/>
      <c r="W611" s="306"/>
      <c r="X611" s="306"/>
      <c r="Y611" s="306"/>
      <c r="Z611" s="306"/>
      <c r="AA611" s="306"/>
      <c r="AB611" s="306"/>
    </row>
    <row r="612" spans="8:28" s="308" customFormat="1" x14ac:dyDescent="0.35">
      <c r="H612" s="324"/>
      <c r="J612" s="325"/>
      <c r="K612" s="325"/>
      <c r="L612" s="325"/>
      <c r="M612" s="306"/>
      <c r="N612" s="306"/>
      <c r="O612" s="306"/>
      <c r="P612" s="306"/>
      <c r="Q612" s="306"/>
      <c r="R612" s="306"/>
      <c r="S612" s="306"/>
      <c r="T612" s="306"/>
      <c r="U612" s="306"/>
      <c r="V612" s="306"/>
      <c r="W612" s="306"/>
      <c r="X612" s="306"/>
      <c r="Y612" s="306"/>
      <c r="Z612" s="306"/>
      <c r="AA612" s="306"/>
      <c r="AB612" s="306"/>
    </row>
    <row r="613" spans="8:28" s="308" customFormat="1" x14ac:dyDescent="0.35">
      <c r="H613" s="324"/>
      <c r="J613" s="325"/>
      <c r="K613" s="325"/>
      <c r="L613" s="325"/>
      <c r="M613" s="306"/>
      <c r="N613" s="306"/>
      <c r="O613" s="306"/>
      <c r="P613" s="306"/>
      <c r="Q613" s="306"/>
      <c r="R613" s="306"/>
      <c r="S613" s="306"/>
      <c r="T613" s="306"/>
      <c r="U613" s="306"/>
      <c r="V613" s="306"/>
      <c r="W613" s="306"/>
      <c r="X613" s="306"/>
      <c r="Y613" s="306"/>
      <c r="Z613" s="306"/>
      <c r="AA613" s="306"/>
      <c r="AB613" s="306"/>
    </row>
    <row r="614" spans="8:28" s="308" customFormat="1" x14ac:dyDescent="0.35">
      <c r="H614" s="324"/>
      <c r="J614" s="325"/>
      <c r="K614" s="325"/>
      <c r="L614" s="325"/>
      <c r="M614" s="306"/>
      <c r="N614" s="306"/>
      <c r="O614" s="306"/>
      <c r="P614" s="306"/>
      <c r="Q614" s="306"/>
      <c r="R614" s="306"/>
      <c r="S614" s="306"/>
      <c r="T614" s="306"/>
      <c r="U614" s="306"/>
      <c r="V614" s="306"/>
      <c r="W614" s="306"/>
      <c r="X614" s="306"/>
      <c r="Y614" s="306"/>
      <c r="Z614" s="306"/>
      <c r="AA614" s="306"/>
      <c r="AB614" s="306"/>
    </row>
    <row r="615" spans="8:28" s="308" customFormat="1" x14ac:dyDescent="0.35">
      <c r="H615" s="324"/>
      <c r="J615" s="325"/>
      <c r="K615" s="325"/>
      <c r="L615" s="325"/>
      <c r="M615" s="306"/>
      <c r="N615" s="306"/>
      <c r="O615" s="306"/>
      <c r="P615" s="306"/>
      <c r="Q615" s="306"/>
      <c r="R615" s="306"/>
      <c r="S615" s="306"/>
      <c r="T615" s="306"/>
      <c r="U615" s="306"/>
      <c r="V615" s="306"/>
      <c r="W615" s="306"/>
      <c r="X615" s="306"/>
      <c r="Y615" s="306"/>
      <c r="Z615" s="306"/>
      <c r="AA615" s="306"/>
      <c r="AB615" s="306"/>
    </row>
    <row r="616" spans="8:28" s="308" customFormat="1" x14ac:dyDescent="0.35">
      <c r="H616" s="324"/>
      <c r="J616" s="325"/>
      <c r="K616" s="325"/>
      <c r="L616" s="325"/>
      <c r="M616" s="306"/>
      <c r="N616" s="306"/>
      <c r="O616" s="306"/>
      <c r="P616" s="306"/>
      <c r="Q616" s="306"/>
      <c r="R616" s="306"/>
      <c r="S616" s="306"/>
      <c r="T616" s="306"/>
      <c r="U616" s="306"/>
      <c r="V616" s="306"/>
      <c r="W616" s="306"/>
      <c r="X616" s="306"/>
      <c r="Y616" s="306"/>
      <c r="Z616" s="306"/>
      <c r="AA616" s="306"/>
      <c r="AB616" s="306"/>
    </row>
    <row r="617" spans="8:28" s="308" customFormat="1" x14ac:dyDescent="0.35">
      <c r="H617" s="324"/>
      <c r="J617" s="325"/>
      <c r="K617" s="325"/>
      <c r="L617" s="325"/>
      <c r="M617" s="306"/>
      <c r="N617" s="306"/>
      <c r="O617" s="306"/>
      <c r="P617" s="306"/>
      <c r="Q617" s="306"/>
      <c r="R617" s="306"/>
      <c r="S617" s="306"/>
      <c r="T617" s="306"/>
      <c r="U617" s="306"/>
      <c r="V617" s="306"/>
      <c r="W617" s="306"/>
      <c r="X617" s="306"/>
      <c r="Y617" s="306"/>
      <c r="Z617" s="306"/>
      <c r="AA617" s="306"/>
      <c r="AB617" s="306"/>
    </row>
    <row r="618" spans="8:28" s="308" customFormat="1" x14ac:dyDescent="0.35">
      <c r="H618" s="324"/>
      <c r="J618" s="325"/>
      <c r="K618" s="325"/>
      <c r="L618" s="325"/>
      <c r="M618" s="306"/>
      <c r="N618" s="306"/>
      <c r="O618" s="306"/>
      <c r="P618" s="306"/>
      <c r="Q618" s="306"/>
      <c r="R618" s="306"/>
      <c r="S618" s="306"/>
      <c r="T618" s="306"/>
      <c r="U618" s="306"/>
      <c r="V618" s="306"/>
      <c r="W618" s="306"/>
      <c r="X618" s="306"/>
      <c r="Y618" s="306"/>
      <c r="Z618" s="306"/>
      <c r="AA618" s="306"/>
      <c r="AB618" s="306"/>
    </row>
    <row r="619" spans="8:28" s="308" customFormat="1" x14ac:dyDescent="0.35">
      <c r="H619" s="324"/>
      <c r="J619" s="325"/>
      <c r="K619" s="325"/>
      <c r="L619" s="325"/>
      <c r="M619" s="306"/>
      <c r="N619" s="306"/>
      <c r="O619" s="306"/>
      <c r="P619" s="306"/>
      <c r="Q619" s="306"/>
      <c r="R619" s="306"/>
      <c r="S619" s="306"/>
      <c r="T619" s="306"/>
      <c r="U619" s="306"/>
      <c r="V619" s="306"/>
      <c r="W619" s="306"/>
      <c r="X619" s="306"/>
      <c r="Y619" s="306"/>
      <c r="Z619" s="306"/>
      <c r="AA619" s="306"/>
      <c r="AB619" s="306"/>
    </row>
    <row r="620" spans="8:28" s="308" customFormat="1" x14ac:dyDescent="0.35">
      <c r="H620" s="324"/>
      <c r="J620" s="325"/>
      <c r="K620" s="325"/>
      <c r="L620" s="325"/>
      <c r="M620" s="306"/>
      <c r="N620" s="306"/>
      <c r="O620" s="306"/>
      <c r="P620" s="306"/>
      <c r="Q620" s="306"/>
      <c r="R620" s="306"/>
      <c r="S620" s="306"/>
      <c r="T620" s="306"/>
      <c r="U620" s="306"/>
      <c r="V620" s="306"/>
      <c r="W620" s="306"/>
      <c r="X620" s="306"/>
      <c r="Y620" s="306"/>
      <c r="Z620" s="306"/>
      <c r="AA620" s="306"/>
      <c r="AB620" s="306"/>
    </row>
    <row r="621" spans="8:28" s="308" customFormat="1" x14ac:dyDescent="0.35">
      <c r="H621" s="324"/>
      <c r="J621" s="325"/>
      <c r="K621" s="325"/>
      <c r="L621" s="325"/>
      <c r="M621" s="306"/>
      <c r="N621" s="306"/>
      <c r="O621" s="306"/>
      <c r="P621" s="306"/>
      <c r="Q621" s="306"/>
      <c r="R621" s="306"/>
      <c r="S621" s="306"/>
      <c r="T621" s="306"/>
      <c r="U621" s="306"/>
      <c r="V621" s="306"/>
      <c r="W621" s="306"/>
      <c r="X621" s="306"/>
      <c r="Y621" s="306"/>
      <c r="Z621" s="306"/>
      <c r="AA621" s="306"/>
      <c r="AB621" s="306"/>
    </row>
    <row r="622" spans="8:28" s="308" customFormat="1" x14ac:dyDescent="0.35">
      <c r="H622" s="324"/>
      <c r="J622" s="325"/>
      <c r="K622" s="325"/>
      <c r="L622" s="325"/>
      <c r="M622" s="306"/>
      <c r="N622" s="306"/>
      <c r="O622" s="306"/>
      <c r="P622" s="306"/>
      <c r="Q622" s="306"/>
      <c r="R622" s="306"/>
      <c r="S622" s="306"/>
      <c r="T622" s="306"/>
      <c r="U622" s="306"/>
      <c r="V622" s="306"/>
      <c r="W622" s="306"/>
      <c r="X622" s="306"/>
      <c r="Y622" s="306"/>
      <c r="Z622" s="306"/>
      <c r="AA622" s="306"/>
      <c r="AB622" s="306"/>
    </row>
  </sheetData>
  <mergeCells count="17">
    <mergeCell ref="B121:J121"/>
    <mergeCell ref="A4:J4"/>
    <mergeCell ref="A18:J18"/>
    <mergeCell ref="A5:L5"/>
    <mergeCell ref="A19:L19"/>
    <mergeCell ref="A50:L50"/>
    <mergeCell ref="A65:L65"/>
    <mergeCell ref="A66:J66"/>
    <mergeCell ref="A67:L67"/>
    <mergeCell ref="A80:J80"/>
    <mergeCell ref="A81:L81"/>
    <mergeCell ref="A3:L3"/>
    <mergeCell ref="A34:L34"/>
    <mergeCell ref="A35:J35"/>
    <mergeCell ref="A36:L36"/>
    <mergeCell ref="A49:J49"/>
    <mergeCell ref="B32:J32"/>
  </mergeCells>
  <pageMargins left="0.7" right="0.7" top="0.75" bottom="0.75" header="0.3" footer="0.3"/>
  <pageSetup paperSize="9" scale="88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CS710"/>
  <sheetViews>
    <sheetView showGridLines="0" zoomScale="80" zoomScaleNormal="80" workbookViewId="0">
      <selection activeCell="F88" sqref="F88:L97"/>
    </sheetView>
  </sheetViews>
  <sheetFormatPr defaultRowHeight="14.5" x14ac:dyDescent="0.35"/>
  <cols>
    <col min="1" max="1" width="10.54296875" customWidth="1"/>
    <col min="2" max="2" width="8.54296875" customWidth="1"/>
    <col min="3" max="3" width="11" customWidth="1"/>
    <col min="4" max="4" width="31" customWidth="1"/>
    <col min="5" max="5" width="11.453125" customWidth="1"/>
    <col min="6" max="6" width="24.453125" customWidth="1"/>
    <col min="7" max="7" width="45.453125" customWidth="1"/>
    <col min="8" max="8" width="21.453125" customWidth="1"/>
    <col min="9" max="9" width="14.453125" style="326" customWidth="1"/>
    <col min="10" max="10" width="15.1796875" customWidth="1"/>
    <col min="11" max="13" width="14" style="343" customWidth="1"/>
    <col min="14" max="14" width="9.1796875" style="306" customWidth="1"/>
    <col min="15" max="15" width="29.453125" style="306" bestFit="1" customWidth="1"/>
    <col min="16" max="16" width="29.1796875" style="306" bestFit="1" customWidth="1"/>
    <col min="17" max="61" width="8.7265625" style="306"/>
    <col min="62" max="97" width="8.7265625" style="308"/>
  </cols>
  <sheetData>
    <row r="1" spans="1:97" s="241" customFormat="1" ht="27.65" customHeight="1" x14ac:dyDescent="0.35">
      <c r="I1" s="292"/>
      <c r="K1" s="266"/>
      <c r="L1" s="266"/>
      <c r="M1" s="266"/>
    </row>
    <row r="2" spans="1:97" s="241" customFormat="1" ht="30" customHeight="1" thickBot="1" x14ac:dyDescent="0.4">
      <c r="I2" s="292"/>
      <c r="K2" s="266"/>
      <c r="L2" s="266"/>
      <c r="M2" s="266"/>
    </row>
    <row r="3" spans="1:97" s="265" customFormat="1" ht="30" customHeight="1" thickBot="1" x14ac:dyDescent="0.4">
      <c r="A3" s="598" t="str">
        <f xml:space="preserve"> "IMPRESA CAPOFILA " &amp;'Quadro riassuntivo'!D12</f>
        <v xml:space="preserve">IMPRESA CAPOFILA </v>
      </c>
      <c r="B3" s="599"/>
      <c r="C3" s="599"/>
      <c r="D3" s="599"/>
      <c r="E3" s="599"/>
      <c r="F3" s="599"/>
      <c r="G3" s="599"/>
      <c r="H3" s="599"/>
      <c r="I3" s="599"/>
      <c r="J3" s="599"/>
      <c r="K3" s="599"/>
      <c r="L3" s="599"/>
      <c r="M3" s="600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</row>
    <row r="4" spans="1:97" s="8" customFormat="1" ht="21.65" customHeight="1" thickBot="1" x14ac:dyDescent="0.5">
      <c r="A4" s="539" t="str">
        <f>"SCHEDA COSTI MATERIALI  "&amp;Anno_rendicontato</f>
        <v>SCHEDA COSTI MATERIALI  2024</v>
      </c>
      <c r="B4" s="540"/>
      <c r="C4" s="540"/>
      <c r="D4" s="540"/>
      <c r="E4" s="540"/>
      <c r="F4" s="540"/>
      <c r="G4" s="540"/>
      <c r="H4" s="540"/>
      <c r="I4" s="540"/>
      <c r="J4" s="540"/>
      <c r="K4" s="541"/>
      <c r="L4" s="328" t="s">
        <v>9</v>
      </c>
      <c r="M4" s="329">
        <f>SUM(K7:K16)</f>
        <v>0</v>
      </c>
      <c r="N4" s="330"/>
      <c r="O4" s="331"/>
      <c r="P4" s="331"/>
      <c r="Q4" s="330"/>
      <c r="R4" s="330"/>
      <c r="S4" s="330"/>
      <c r="T4" s="330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331"/>
      <c r="AH4" s="331"/>
      <c r="AI4" s="331"/>
      <c r="AJ4" s="331"/>
      <c r="AK4" s="331"/>
      <c r="AL4" s="331"/>
      <c r="AM4" s="331"/>
      <c r="AN4" s="331"/>
      <c r="AO4" s="331"/>
      <c r="AP4" s="331"/>
      <c r="AQ4" s="331"/>
      <c r="AR4" s="331"/>
      <c r="AS4" s="331"/>
      <c r="AT4" s="331"/>
      <c r="AU4" s="331"/>
      <c r="AV4" s="331"/>
      <c r="AW4" s="331"/>
      <c r="AX4" s="331"/>
      <c r="AY4" s="331"/>
      <c r="AZ4" s="331"/>
      <c r="BA4" s="331"/>
      <c r="BB4" s="331"/>
      <c r="BC4" s="331"/>
      <c r="BD4" s="331"/>
      <c r="BE4" s="331"/>
      <c r="BF4" s="331"/>
      <c r="BG4" s="331"/>
      <c r="BH4" s="331"/>
      <c r="BI4" s="331"/>
      <c r="BJ4" s="332"/>
      <c r="BK4" s="332"/>
      <c r="BL4" s="332"/>
      <c r="BM4" s="332"/>
      <c r="BN4" s="332"/>
      <c r="BO4" s="332"/>
      <c r="BP4" s="332"/>
      <c r="BQ4" s="332"/>
      <c r="BR4" s="332"/>
      <c r="BS4" s="332"/>
      <c r="BT4" s="332"/>
      <c r="BU4" s="332"/>
      <c r="BV4" s="332"/>
      <c r="BW4" s="332"/>
      <c r="BX4" s="332"/>
      <c r="BY4" s="332"/>
      <c r="BZ4" s="332"/>
      <c r="CA4" s="332"/>
      <c r="CB4" s="332"/>
      <c r="CC4" s="332"/>
      <c r="CD4" s="332"/>
      <c r="CE4" s="332"/>
      <c r="CF4" s="332"/>
      <c r="CG4" s="332"/>
      <c r="CH4" s="332"/>
      <c r="CI4" s="332"/>
      <c r="CJ4" s="332"/>
      <c r="CK4" s="332"/>
      <c r="CL4" s="332"/>
      <c r="CM4" s="332"/>
      <c r="CN4" s="332"/>
      <c r="CO4" s="332"/>
      <c r="CP4" s="332"/>
      <c r="CQ4" s="332"/>
      <c r="CR4" s="332"/>
      <c r="CS4" s="332"/>
    </row>
    <row r="5" spans="1:97" s="8" customFormat="1" ht="21.65" customHeight="1" thickBot="1" x14ac:dyDescent="0.5">
      <c r="A5" s="594" t="s">
        <v>118</v>
      </c>
      <c r="B5" s="595"/>
      <c r="C5" s="595"/>
      <c r="D5" s="595"/>
      <c r="E5" s="595"/>
      <c r="F5" s="595"/>
      <c r="G5" s="595"/>
      <c r="H5" s="595"/>
      <c r="I5" s="595"/>
      <c r="J5" s="595"/>
      <c r="K5" s="595"/>
      <c r="L5" s="595"/>
      <c r="M5" s="596"/>
      <c r="N5" s="330"/>
      <c r="O5" s="331"/>
      <c r="P5" s="331"/>
      <c r="Q5" s="330"/>
      <c r="R5" s="330"/>
      <c r="S5" s="330"/>
      <c r="T5" s="330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331"/>
      <c r="AQ5" s="331"/>
      <c r="AR5" s="331"/>
      <c r="AS5" s="331"/>
      <c r="AT5" s="331"/>
      <c r="AU5" s="331"/>
      <c r="AV5" s="331"/>
      <c r="AW5" s="331"/>
      <c r="AX5" s="331"/>
      <c r="AY5" s="331"/>
      <c r="AZ5" s="331"/>
      <c r="BA5" s="331"/>
      <c r="BB5" s="331"/>
      <c r="BC5" s="331"/>
      <c r="BD5" s="331"/>
      <c r="BE5" s="331"/>
      <c r="BF5" s="331"/>
      <c r="BG5" s="331"/>
      <c r="BH5" s="331"/>
      <c r="BI5" s="331"/>
      <c r="BJ5" s="332"/>
      <c r="BK5" s="332"/>
      <c r="BL5" s="332"/>
      <c r="BM5" s="332"/>
      <c r="BN5" s="332"/>
      <c r="BO5" s="332"/>
      <c r="BP5" s="332"/>
      <c r="BQ5" s="332"/>
      <c r="BR5" s="332"/>
      <c r="BS5" s="332"/>
      <c r="BT5" s="332"/>
      <c r="BU5" s="332"/>
      <c r="BV5" s="332"/>
      <c r="BW5" s="332"/>
      <c r="BX5" s="332"/>
      <c r="BY5" s="332"/>
      <c r="BZ5" s="332"/>
      <c r="CA5" s="332"/>
      <c r="CB5" s="332"/>
      <c r="CC5" s="332"/>
      <c r="CD5" s="332"/>
      <c r="CE5" s="332"/>
      <c r="CF5" s="332"/>
      <c r="CG5" s="332"/>
      <c r="CH5" s="332"/>
      <c r="CI5" s="332"/>
      <c r="CJ5" s="332"/>
      <c r="CK5" s="332"/>
      <c r="CL5" s="332"/>
      <c r="CM5" s="332"/>
      <c r="CN5" s="332"/>
      <c r="CO5" s="332"/>
      <c r="CP5" s="332"/>
      <c r="CQ5" s="332"/>
      <c r="CR5" s="332"/>
      <c r="CS5" s="332"/>
    </row>
    <row r="6" spans="1:97" s="13" customFormat="1" ht="52.4" customHeight="1" thickBot="1" x14ac:dyDescent="0.4">
      <c r="A6" s="83" t="s">
        <v>182</v>
      </c>
      <c r="B6" s="84" t="s">
        <v>56</v>
      </c>
      <c r="C6" s="84" t="s">
        <v>57</v>
      </c>
      <c r="D6" s="84" t="s">
        <v>73</v>
      </c>
      <c r="E6" s="84" t="s">
        <v>58</v>
      </c>
      <c r="F6" s="84" t="s">
        <v>74</v>
      </c>
      <c r="G6" s="84" t="s">
        <v>75</v>
      </c>
      <c r="H6" s="36" t="s">
        <v>61</v>
      </c>
      <c r="I6" s="298" t="s">
        <v>180</v>
      </c>
      <c r="J6" s="17" t="s">
        <v>181</v>
      </c>
      <c r="K6" s="333" t="s">
        <v>76</v>
      </c>
      <c r="L6" s="334" t="s">
        <v>63</v>
      </c>
      <c r="M6" s="335" t="s">
        <v>34</v>
      </c>
      <c r="N6" s="301"/>
      <c r="O6" s="182"/>
      <c r="P6" s="182"/>
      <c r="Q6" s="302"/>
      <c r="R6" s="302"/>
      <c r="S6" s="302"/>
      <c r="T6" s="303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304"/>
      <c r="BK6" s="304"/>
      <c r="BL6" s="304"/>
      <c r="BM6" s="304"/>
      <c r="BN6" s="304"/>
      <c r="BO6" s="304"/>
      <c r="BP6" s="304"/>
      <c r="BQ6" s="304"/>
      <c r="BR6" s="304"/>
      <c r="BS6" s="304"/>
      <c r="BT6" s="304"/>
      <c r="BU6" s="304"/>
      <c r="BV6" s="304"/>
      <c r="BW6" s="304"/>
      <c r="BX6" s="304"/>
      <c r="BY6" s="304"/>
      <c r="BZ6" s="304"/>
      <c r="CA6" s="304"/>
      <c r="CB6" s="304"/>
      <c r="CC6" s="304"/>
      <c r="CD6" s="304"/>
      <c r="CE6" s="304"/>
      <c r="CF6" s="304"/>
      <c r="CG6" s="304"/>
      <c r="CH6" s="304"/>
      <c r="CI6" s="304"/>
      <c r="CJ6" s="304"/>
      <c r="CK6" s="304"/>
      <c r="CL6" s="304"/>
      <c r="CM6" s="304"/>
      <c r="CN6" s="304"/>
      <c r="CO6" s="304"/>
      <c r="CP6" s="304"/>
      <c r="CQ6" s="304"/>
      <c r="CR6" s="304"/>
      <c r="CS6" s="304"/>
    </row>
    <row r="7" spans="1:97" ht="15.65" customHeight="1" x14ac:dyDescent="0.35">
      <c r="A7" s="143"/>
      <c r="B7" s="144"/>
      <c r="C7" s="145"/>
      <c r="D7" s="145"/>
      <c r="E7" s="76">
        <f t="shared" ref="E7:E15" si="0">Anno_rendicontato</f>
        <v>2024</v>
      </c>
      <c r="F7" s="148"/>
      <c r="G7" s="149"/>
      <c r="H7" s="150"/>
      <c r="I7" s="151"/>
      <c r="J7" s="150"/>
      <c r="K7" s="152"/>
      <c r="L7" s="152"/>
      <c r="M7" s="336">
        <f>K7+L7</f>
        <v>0</v>
      </c>
      <c r="N7" s="320"/>
      <c r="Q7" s="302"/>
      <c r="R7" s="302"/>
      <c r="S7" s="302"/>
      <c r="T7" s="307"/>
      <c r="Z7" s="302"/>
    </row>
    <row r="8" spans="1:97" ht="15.65" customHeight="1" x14ac:dyDescent="0.35">
      <c r="A8" s="136"/>
      <c r="B8" s="146"/>
      <c r="C8" s="138"/>
      <c r="D8" s="138"/>
      <c r="E8" s="58">
        <f t="shared" si="0"/>
        <v>2024</v>
      </c>
      <c r="F8" s="153"/>
      <c r="G8" s="154"/>
      <c r="H8" s="155"/>
      <c r="I8" s="156"/>
      <c r="J8" s="155"/>
      <c r="K8" s="157"/>
      <c r="L8" s="157"/>
      <c r="M8" s="337">
        <f>K8+L8</f>
        <v>0</v>
      </c>
      <c r="N8" s="320"/>
      <c r="Q8" s="302"/>
      <c r="R8" s="302"/>
      <c r="S8" s="302"/>
      <c r="T8" s="307"/>
      <c r="Z8" s="302"/>
    </row>
    <row r="9" spans="1:97" ht="15.65" customHeight="1" x14ac:dyDescent="0.35">
      <c r="A9" s="136"/>
      <c r="B9" s="146"/>
      <c r="C9" s="138"/>
      <c r="D9" s="138"/>
      <c r="E9" s="58">
        <f t="shared" si="0"/>
        <v>2024</v>
      </c>
      <c r="F9" s="153"/>
      <c r="G9" s="154"/>
      <c r="H9" s="155"/>
      <c r="I9" s="156"/>
      <c r="J9" s="155"/>
      <c r="K9" s="157"/>
      <c r="L9" s="157"/>
      <c r="M9" s="337">
        <f t="shared" ref="M9:M16" si="1">K9+L9</f>
        <v>0</v>
      </c>
      <c r="N9" s="320"/>
    </row>
    <row r="10" spans="1:97" ht="15.65" customHeight="1" x14ac:dyDescent="0.35">
      <c r="A10" s="136"/>
      <c r="B10" s="146"/>
      <c r="C10" s="138"/>
      <c r="D10" s="138"/>
      <c r="E10" s="58">
        <f t="shared" si="0"/>
        <v>2024</v>
      </c>
      <c r="F10" s="153"/>
      <c r="G10" s="154"/>
      <c r="H10" s="155"/>
      <c r="I10" s="156"/>
      <c r="J10" s="155"/>
      <c r="K10" s="157"/>
      <c r="L10" s="157"/>
      <c r="M10" s="337">
        <f t="shared" si="1"/>
        <v>0</v>
      </c>
      <c r="N10" s="320"/>
    </row>
    <row r="11" spans="1:97" ht="15.65" customHeight="1" x14ac:dyDescent="0.35">
      <c r="A11" s="136"/>
      <c r="B11" s="146"/>
      <c r="C11" s="138"/>
      <c r="D11" s="138"/>
      <c r="E11" s="58">
        <f t="shared" si="0"/>
        <v>2024</v>
      </c>
      <c r="F11" s="153"/>
      <c r="G11" s="154"/>
      <c r="H11" s="155"/>
      <c r="I11" s="156"/>
      <c r="J11" s="155"/>
      <c r="K11" s="157"/>
      <c r="L11" s="157"/>
      <c r="M11" s="337">
        <f t="shared" si="1"/>
        <v>0</v>
      </c>
      <c r="N11" s="320"/>
    </row>
    <row r="12" spans="1:97" ht="15.65" customHeight="1" x14ac:dyDescent="0.35">
      <c r="A12" s="136"/>
      <c r="B12" s="146"/>
      <c r="C12" s="138"/>
      <c r="D12" s="138"/>
      <c r="E12" s="58">
        <f t="shared" si="0"/>
        <v>2024</v>
      </c>
      <c r="F12" s="153"/>
      <c r="G12" s="154"/>
      <c r="H12" s="155"/>
      <c r="I12" s="156"/>
      <c r="J12" s="155"/>
      <c r="K12" s="157"/>
      <c r="L12" s="157"/>
      <c r="M12" s="337">
        <f t="shared" si="1"/>
        <v>0</v>
      </c>
      <c r="N12" s="320"/>
    </row>
    <row r="13" spans="1:97" ht="15.65" customHeight="1" x14ac:dyDescent="0.35">
      <c r="A13" s="136"/>
      <c r="B13" s="146"/>
      <c r="C13" s="138"/>
      <c r="D13" s="138"/>
      <c r="E13" s="58">
        <f t="shared" si="0"/>
        <v>2024</v>
      </c>
      <c r="F13" s="153"/>
      <c r="G13" s="154"/>
      <c r="H13" s="155"/>
      <c r="I13" s="156"/>
      <c r="J13" s="155"/>
      <c r="K13" s="157"/>
      <c r="L13" s="157"/>
      <c r="M13" s="337">
        <f t="shared" si="1"/>
        <v>0</v>
      </c>
      <c r="N13" s="320"/>
    </row>
    <row r="14" spans="1:97" ht="15.65" customHeight="1" x14ac:dyDescent="0.35">
      <c r="A14" s="136"/>
      <c r="B14" s="146"/>
      <c r="C14" s="138"/>
      <c r="D14" s="138"/>
      <c r="E14" s="58">
        <f t="shared" si="0"/>
        <v>2024</v>
      </c>
      <c r="F14" s="153"/>
      <c r="G14" s="154"/>
      <c r="H14" s="155"/>
      <c r="I14" s="156"/>
      <c r="J14" s="155"/>
      <c r="K14" s="157"/>
      <c r="L14" s="157"/>
      <c r="M14" s="337">
        <f t="shared" si="1"/>
        <v>0</v>
      </c>
      <c r="N14" s="320"/>
    </row>
    <row r="15" spans="1:97" ht="15.65" customHeight="1" x14ac:dyDescent="0.35">
      <c r="A15" s="136"/>
      <c r="B15" s="146"/>
      <c r="C15" s="138"/>
      <c r="D15" s="138"/>
      <c r="E15" s="58">
        <f t="shared" si="0"/>
        <v>2024</v>
      </c>
      <c r="F15" s="153"/>
      <c r="G15" s="154"/>
      <c r="H15" s="155"/>
      <c r="I15" s="156"/>
      <c r="J15" s="155"/>
      <c r="K15" s="157"/>
      <c r="L15" s="157"/>
      <c r="M15" s="337">
        <f t="shared" si="1"/>
        <v>0</v>
      </c>
      <c r="N15" s="320"/>
    </row>
    <row r="16" spans="1:97" ht="15.65" customHeight="1" thickBot="1" x14ac:dyDescent="0.4">
      <c r="A16" s="140"/>
      <c r="B16" s="147"/>
      <c r="C16" s="142"/>
      <c r="D16" s="142"/>
      <c r="E16" s="1">
        <f t="shared" ref="E16" si="2">Anno_rendicontato</f>
        <v>2024</v>
      </c>
      <c r="F16" s="158"/>
      <c r="G16" s="158"/>
      <c r="H16" s="159"/>
      <c r="I16" s="160"/>
      <c r="J16" s="159"/>
      <c r="K16" s="161"/>
      <c r="L16" s="161"/>
      <c r="M16" s="338">
        <f t="shared" si="1"/>
        <v>0</v>
      </c>
      <c r="N16" s="320"/>
    </row>
    <row r="17" spans="1:97" s="306" customFormat="1" ht="20.149999999999999" customHeight="1" thickBot="1" x14ac:dyDescent="0.4">
      <c r="C17" s="310"/>
      <c r="D17" s="310"/>
      <c r="E17" s="310"/>
      <c r="F17" s="310"/>
      <c r="G17" s="310"/>
      <c r="H17" s="310"/>
      <c r="I17" s="311"/>
      <c r="J17" s="310"/>
      <c r="K17" s="339">
        <f>SUM(K7:K16)</f>
        <v>0</v>
      </c>
      <c r="L17" s="339">
        <f>SUM(L7:L16)</f>
        <v>0</v>
      </c>
      <c r="M17" s="339">
        <f>SUM(M7:M16)</f>
        <v>0</v>
      </c>
      <c r="N17" s="315"/>
    </row>
    <row r="18" spans="1:97" s="306" customFormat="1" ht="9.65" customHeight="1" thickBot="1" x14ac:dyDescent="0.4">
      <c r="I18" s="316"/>
      <c r="K18" s="340"/>
      <c r="L18" s="341"/>
      <c r="M18" s="340"/>
      <c r="N18" s="320"/>
    </row>
    <row r="19" spans="1:97" s="8" customFormat="1" ht="21.65" customHeight="1" thickBot="1" x14ac:dyDescent="0.5">
      <c r="A19" s="539" t="str">
        <f>"SCHEDA COSTI MATERIALI  "&amp;Anno_rendicontato</f>
        <v>SCHEDA COSTI MATERIALI  2024</v>
      </c>
      <c r="B19" s="540"/>
      <c r="C19" s="540"/>
      <c r="D19" s="540"/>
      <c r="E19" s="540"/>
      <c r="F19" s="540"/>
      <c r="G19" s="540"/>
      <c r="H19" s="540"/>
      <c r="I19" s="540"/>
      <c r="J19" s="540"/>
      <c r="K19" s="541"/>
      <c r="L19" s="328" t="s">
        <v>9</v>
      </c>
      <c r="M19" s="329">
        <f>SUM(K22:K31)</f>
        <v>0</v>
      </c>
      <c r="N19" s="330"/>
      <c r="O19" s="331"/>
      <c r="P19" s="331"/>
      <c r="Q19" s="330"/>
      <c r="R19" s="330"/>
      <c r="S19" s="330"/>
      <c r="T19" s="330"/>
      <c r="U19" s="331"/>
      <c r="V19" s="331"/>
      <c r="W19" s="331"/>
      <c r="X19" s="331"/>
      <c r="Y19" s="331"/>
      <c r="Z19" s="331"/>
      <c r="AA19" s="331"/>
      <c r="AB19" s="331"/>
      <c r="AC19" s="331"/>
      <c r="AD19" s="331"/>
      <c r="AE19" s="331"/>
      <c r="AF19" s="331"/>
      <c r="AG19" s="331"/>
      <c r="AH19" s="331"/>
      <c r="AI19" s="331"/>
      <c r="AJ19" s="331"/>
      <c r="AK19" s="331"/>
      <c r="AL19" s="331"/>
      <c r="AM19" s="331"/>
      <c r="AN19" s="331"/>
      <c r="AO19" s="331"/>
      <c r="AP19" s="331"/>
      <c r="AQ19" s="331"/>
      <c r="AR19" s="331"/>
      <c r="AS19" s="331"/>
      <c r="AT19" s="331"/>
      <c r="AU19" s="331"/>
      <c r="AV19" s="331"/>
      <c r="AW19" s="331"/>
      <c r="AX19" s="331"/>
      <c r="AY19" s="331"/>
      <c r="AZ19" s="331"/>
      <c r="BA19" s="331"/>
      <c r="BB19" s="331"/>
      <c r="BC19" s="331"/>
      <c r="BD19" s="331"/>
      <c r="BE19" s="331"/>
      <c r="BF19" s="331"/>
      <c r="BG19" s="331"/>
      <c r="BH19" s="331"/>
      <c r="BI19" s="331"/>
      <c r="BJ19" s="332"/>
      <c r="BK19" s="332"/>
      <c r="BL19" s="332"/>
      <c r="BM19" s="332"/>
      <c r="BN19" s="332"/>
      <c r="BO19" s="332"/>
      <c r="BP19" s="332"/>
      <c r="BQ19" s="332"/>
      <c r="BR19" s="332"/>
      <c r="BS19" s="332"/>
      <c r="BT19" s="332"/>
      <c r="BU19" s="332"/>
      <c r="BV19" s="332"/>
      <c r="BW19" s="332"/>
      <c r="BX19" s="332"/>
      <c r="BY19" s="332"/>
      <c r="BZ19" s="332"/>
      <c r="CA19" s="332"/>
      <c r="CB19" s="332"/>
      <c r="CC19" s="332"/>
      <c r="CD19" s="332"/>
      <c r="CE19" s="332"/>
      <c r="CF19" s="332"/>
      <c r="CG19" s="332"/>
      <c r="CH19" s="332"/>
      <c r="CI19" s="332"/>
      <c r="CJ19" s="332"/>
      <c r="CK19" s="332"/>
      <c r="CL19" s="332"/>
      <c r="CM19" s="332"/>
      <c r="CN19" s="332"/>
      <c r="CO19" s="332"/>
      <c r="CP19" s="332"/>
      <c r="CQ19" s="332"/>
      <c r="CR19" s="332"/>
      <c r="CS19" s="332"/>
    </row>
    <row r="20" spans="1:97" s="8" customFormat="1" ht="21.65" customHeight="1" thickBot="1" x14ac:dyDescent="0.5">
      <c r="A20" s="594" t="s">
        <v>119</v>
      </c>
      <c r="B20" s="595"/>
      <c r="C20" s="595"/>
      <c r="D20" s="595"/>
      <c r="E20" s="595"/>
      <c r="F20" s="595"/>
      <c r="G20" s="595"/>
      <c r="H20" s="595"/>
      <c r="I20" s="595"/>
      <c r="J20" s="595"/>
      <c r="K20" s="595"/>
      <c r="L20" s="595"/>
      <c r="M20" s="596"/>
      <c r="N20" s="330"/>
      <c r="O20" s="331"/>
      <c r="P20" s="331"/>
      <c r="Q20" s="330"/>
      <c r="R20" s="330"/>
      <c r="S20" s="330"/>
      <c r="T20" s="330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331"/>
      <c r="AP20" s="331"/>
      <c r="AQ20" s="331"/>
      <c r="AR20" s="331"/>
      <c r="AS20" s="331"/>
      <c r="AT20" s="331"/>
      <c r="AU20" s="331"/>
      <c r="AV20" s="331"/>
      <c r="AW20" s="331"/>
      <c r="AX20" s="331"/>
      <c r="AY20" s="331"/>
      <c r="AZ20" s="331"/>
      <c r="BA20" s="331"/>
      <c r="BB20" s="331"/>
      <c r="BC20" s="331"/>
      <c r="BD20" s="331"/>
      <c r="BE20" s="331"/>
      <c r="BF20" s="331"/>
      <c r="BG20" s="331"/>
      <c r="BH20" s="331"/>
      <c r="BI20" s="331"/>
      <c r="BJ20" s="332"/>
      <c r="BK20" s="332"/>
      <c r="BL20" s="332"/>
      <c r="BM20" s="332"/>
      <c r="BN20" s="332"/>
      <c r="BO20" s="332"/>
      <c r="BP20" s="332"/>
      <c r="BQ20" s="332"/>
      <c r="BR20" s="332"/>
      <c r="BS20" s="332"/>
      <c r="BT20" s="332"/>
      <c r="BU20" s="332"/>
      <c r="BV20" s="332"/>
      <c r="BW20" s="332"/>
      <c r="BX20" s="332"/>
      <c r="BY20" s="332"/>
      <c r="BZ20" s="332"/>
      <c r="CA20" s="332"/>
      <c r="CB20" s="332"/>
      <c r="CC20" s="332"/>
      <c r="CD20" s="332"/>
      <c r="CE20" s="332"/>
      <c r="CF20" s="332"/>
      <c r="CG20" s="332"/>
      <c r="CH20" s="332"/>
      <c r="CI20" s="332"/>
      <c r="CJ20" s="332"/>
      <c r="CK20" s="332"/>
      <c r="CL20" s="332"/>
      <c r="CM20" s="332"/>
      <c r="CN20" s="332"/>
      <c r="CO20" s="332"/>
      <c r="CP20" s="332"/>
      <c r="CQ20" s="332"/>
      <c r="CR20" s="332"/>
      <c r="CS20" s="332"/>
    </row>
    <row r="21" spans="1:97" s="13" customFormat="1" ht="52.4" customHeight="1" thickBot="1" x14ac:dyDescent="0.4">
      <c r="A21" s="83" t="s">
        <v>182</v>
      </c>
      <c r="B21" s="84" t="s">
        <v>56</v>
      </c>
      <c r="C21" s="84" t="s">
        <v>57</v>
      </c>
      <c r="D21" s="84" t="s">
        <v>73</v>
      </c>
      <c r="E21" s="84" t="s">
        <v>58</v>
      </c>
      <c r="F21" s="84" t="s">
        <v>74</v>
      </c>
      <c r="G21" s="84" t="s">
        <v>75</v>
      </c>
      <c r="H21" s="36" t="s">
        <v>61</v>
      </c>
      <c r="I21" s="298" t="s">
        <v>180</v>
      </c>
      <c r="J21" s="17" t="s">
        <v>181</v>
      </c>
      <c r="K21" s="333" t="s">
        <v>76</v>
      </c>
      <c r="L21" s="334" t="s">
        <v>63</v>
      </c>
      <c r="M21" s="335" t="s">
        <v>34</v>
      </c>
      <c r="N21" s="301"/>
      <c r="O21" s="182"/>
      <c r="P21" s="182"/>
      <c r="Q21" s="302"/>
      <c r="R21" s="302"/>
      <c r="S21" s="302"/>
      <c r="T21" s="303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182"/>
      <c r="BA21" s="182"/>
      <c r="BB21" s="182"/>
      <c r="BC21" s="182"/>
      <c r="BD21" s="182"/>
      <c r="BE21" s="182"/>
      <c r="BF21" s="182"/>
      <c r="BG21" s="182"/>
      <c r="BH21" s="182"/>
      <c r="BI21" s="182"/>
      <c r="BJ21" s="304"/>
      <c r="BK21" s="304"/>
      <c r="BL21" s="304"/>
      <c r="BM21" s="304"/>
      <c r="BN21" s="304"/>
      <c r="BO21" s="304"/>
      <c r="BP21" s="304"/>
      <c r="BQ21" s="304"/>
      <c r="BR21" s="304"/>
      <c r="BS21" s="304"/>
      <c r="BT21" s="304"/>
      <c r="BU21" s="304"/>
      <c r="BV21" s="304"/>
      <c r="BW21" s="304"/>
      <c r="BX21" s="304"/>
      <c r="BY21" s="304"/>
      <c r="BZ21" s="304"/>
      <c r="CA21" s="304"/>
      <c r="CB21" s="304"/>
      <c r="CC21" s="304"/>
      <c r="CD21" s="304"/>
      <c r="CE21" s="304"/>
      <c r="CF21" s="304"/>
      <c r="CG21" s="304"/>
      <c r="CH21" s="304"/>
      <c r="CI21" s="304"/>
      <c r="CJ21" s="304"/>
      <c r="CK21" s="304"/>
      <c r="CL21" s="304"/>
      <c r="CM21" s="304"/>
      <c r="CN21" s="304"/>
      <c r="CO21" s="304"/>
      <c r="CP21" s="304"/>
      <c r="CQ21" s="304"/>
      <c r="CR21" s="304"/>
      <c r="CS21" s="304"/>
    </row>
    <row r="22" spans="1:97" ht="15.65" customHeight="1" x14ac:dyDescent="0.35">
      <c r="A22" s="143"/>
      <c r="B22" s="144"/>
      <c r="C22" s="145"/>
      <c r="D22" s="145"/>
      <c r="E22" s="76">
        <f t="shared" ref="E22:E31" si="3">Anno_rendicontato</f>
        <v>2024</v>
      </c>
      <c r="F22" s="148"/>
      <c r="G22" s="149"/>
      <c r="H22" s="150"/>
      <c r="I22" s="151"/>
      <c r="J22" s="150"/>
      <c r="K22" s="152"/>
      <c r="L22" s="152"/>
      <c r="M22" s="336">
        <f>K22+L22</f>
        <v>0</v>
      </c>
      <c r="N22" s="320"/>
      <c r="Q22" s="302"/>
      <c r="R22" s="302"/>
      <c r="S22" s="302"/>
      <c r="T22" s="307"/>
      <c r="Z22" s="302"/>
    </row>
    <row r="23" spans="1:97" ht="15.65" customHeight="1" x14ac:dyDescent="0.35">
      <c r="A23" s="136"/>
      <c r="B23" s="146"/>
      <c r="C23" s="138"/>
      <c r="D23" s="138"/>
      <c r="E23" s="58">
        <f t="shared" si="3"/>
        <v>2024</v>
      </c>
      <c r="F23" s="153"/>
      <c r="G23" s="154"/>
      <c r="H23" s="155"/>
      <c r="I23" s="156"/>
      <c r="J23" s="155"/>
      <c r="K23" s="157"/>
      <c r="L23" s="157"/>
      <c r="M23" s="337">
        <f t="shared" ref="M23:M31" si="4">K23+L23</f>
        <v>0</v>
      </c>
      <c r="N23" s="320"/>
      <c r="Q23" s="302"/>
      <c r="R23" s="302"/>
      <c r="S23" s="302"/>
      <c r="T23" s="307"/>
      <c r="Z23" s="302"/>
    </row>
    <row r="24" spans="1:97" ht="15.65" customHeight="1" x14ac:dyDescent="0.35">
      <c r="A24" s="136"/>
      <c r="B24" s="146"/>
      <c r="C24" s="138"/>
      <c r="D24" s="138"/>
      <c r="E24" s="58">
        <f t="shared" si="3"/>
        <v>2024</v>
      </c>
      <c r="F24" s="153"/>
      <c r="G24" s="154"/>
      <c r="H24" s="155"/>
      <c r="I24" s="156"/>
      <c r="J24" s="155"/>
      <c r="K24" s="157"/>
      <c r="L24" s="157"/>
      <c r="M24" s="337">
        <f t="shared" si="4"/>
        <v>0</v>
      </c>
      <c r="N24" s="320"/>
    </row>
    <row r="25" spans="1:97" ht="15.65" customHeight="1" x14ac:dyDescent="0.35">
      <c r="A25" s="136"/>
      <c r="B25" s="146"/>
      <c r="C25" s="138"/>
      <c r="D25" s="138"/>
      <c r="E25" s="58">
        <f t="shared" si="3"/>
        <v>2024</v>
      </c>
      <c r="F25" s="153"/>
      <c r="G25" s="154"/>
      <c r="H25" s="155"/>
      <c r="I25" s="156"/>
      <c r="J25" s="155"/>
      <c r="K25" s="157"/>
      <c r="L25" s="157"/>
      <c r="M25" s="337">
        <f t="shared" si="4"/>
        <v>0</v>
      </c>
      <c r="N25" s="320"/>
    </row>
    <row r="26" spans="1:97" ht="15.65" customHeight="1" x14ac:dyDescent="0.35">
      <c r="A26" s="136"/>
      <c r="B26" s="146"/>
      <c r="C26" s="138"/>
      <c r="D26" s="138"/>
      <c r="E26" s="58">
        <f t="shared" si="3"/>
        <v>2024</v>
      </c>
      <c r="F26" s="153"/>
      <c r="G26" s="154"/>
      <c r="H26" s="155"/>
      <c r="I26" s="156"/>
      <c r="J26" s="155"/>
      <c r="K26" s="157"/>
      <c r="L26" s="157"/>
      <c r="M26" s="337">
        <f t="shared" si="4"/>
        <v>0</v>
      </c>
      <c r="N26" s="320"/>
    </row>
    <row r="27" spans="1:97" ht="15.65" customHeight="1" x14ac:dyDescent="0.35">
      <c r="A27" s="136"/>
      <c r="B27" s="146"/>
      <c r="C27" s="138"/>
      <c r="D27" s="138"/>
      <c r="E27" s="58">
        <f t="shared" si="3"/>
        <v>2024</v>
      </c>
      <c r="F27" s="153"/>
      <c r="G27" s="154"/>
      <c r="H27" s="155"/>
      <c r="I27" s="156"/>
      <c r="J27" s="155"/>
      <c r="K27" s="157"/>
      <c r="L27" s="157"/>
      <c r="M27" s="337">
        <f t="shared" si="4"/>
        <v>0</v>
      </c>
      <c r="N27" s="320"/>
    </row>
    <row r="28" spans="1:97" ht="15.65" customHeight="1" x14ac:dyDescent="0.35">
      <c r="A28" s="136"/>
      <c r="B28" s="146"/>
      <c r="C28" s="138"/>
      <c r="D28" s="138"/>
      <c r="E28" s="58">
        <f t="shared" si="3"/>
        <v>2024</v>
      </c>
      <c r="F28" s="153"/>
      <c r="G28" s="154"/>
      <c r="H28" s="155"/>
      <c r="I28" s="156"/>
      <c r="J28" s="155"/>
      <c r="K28" s="157"/>
      <c r="L28" s="157"/>
      <c r="M28" s="337">
        <f t="shared" si="4"/>
        <v>0</v>
      </c>
      <c r="N28" s="320"/>
    </row>
    <row r="29" spans="1:97" ht="15.65" customHeight="1" x14ac:dyDescent="0.35">
      <c r="A29" s="136"/>
      <c r="B29" s="146"/>
      <c r="C29" s="138"/>
      <c r="D29" s="138"/>
      <c r="E29" s="58">
        <f t="shared" si="3"/>
        <v>2024</v>
      </c>
      <c r="F29" s="153"/>
      <c r="G29" s="154"/>
      <c r="H29" s="155"/>
      <c r="I29" s="156"/>
      <c r="J29" s="155"/>
      <c r="K29" s="157"/>
      <c r="L29" s="157"/>
      <c r="M29" s="337">
        <f t="shared" si="4"/>
        <v>0</v>
      </c>
      <c r="N29" s="320"/>
    </row>
    <row r="30" spans="1:97" ht="15.65" customHeight="1" x14ac:dyDescent="0.35">
      <c r="A30" s="136"/>
      <c r="B30" s="146"/>
      <c r="C30" s="138"/>
      <c r="D30" s="138"/>
      <c r="E30" s="58">
        <f t="shared" si="3"/>
        <v>2024</v>
      </c>
      <c r="F30" s="153"/>
      <c r="G30" s="154"/>
      <c r="H30" s="155"/>
      <c r="I30" s="156"/>
      <c r="J30" s="155"/>
      <c r="K30" s="157"/>
      <c r="L30" s="157"/>
      <c r="M30" s="337">
        <f t="shared" si="4"/>
        <v>0</v>
      </c>
      <c r="N30" s="320"/>
    </row>
    <row r="31" spans="1:97" ht="15.65" customHeight="1" thickBot="1" x14ac:dyDescent="0.4">
      <c r="A31" s="140"/>
      <c r="B31" s="147"/>
      <c r="C31" s="142"/>
      <c r="D31" s="142"/>
      <c r="E31" s="1">
        <f t="shared" si="3"/>
        <v>2024</v>
      </c>
      <c r="F31" s="158"/>
      <c r="G31" s="158"/>
      <c r="H31" s="159"/>
      <c r="I31" s="160"/>
      <c r="J31" s="159"/>
      <c r="K31" s="161"/>
      <c r="L31" s="161"/>
      <c r="M31" s="338">
        <f t="shared" si="4"/>
        <v>0</v>
      </c>
      <c r="N31" s="320"/>
    </row>
    <row r="32" spans="1:97" s="306" customFormat="1" ht="20.149999999999999" customHeight="1" thickBot="1" x14ac:dyDescent="0.4">
      <c r="C32" s="310"/>
      <c r="D32" s="310"/>
      <c r="E32" s="310"/>
      <c r="F32" s="310"/>
      <c r="G32" s="310"/>
      <c r="H32" s="310"/>
      <c r="I32" s="311"/>
      <c r="J32" s="310"/>
      <c r="K32" s="339">
        <f>SUM(K22:K31)</f>
        <v>0</v>
      </c>
      <c r="L32" s="339">
        <f>SUM(L22:L31)</f>
        <v>0</v>
      </c>
      <c r="M32" s="339">
        <f>SUM(M22:M31)</f>
        <v>0</v>
      </c>
      <c r="N32" s="315"/>
    </row>
    <row r="33" spans="1:97" s="306" customFormat="1" x14ac:dyDescent="0.35">
      <c r="I33" s="316"/>
      <c r="K33" s="340"/>
      <c r="L33" s="340"/>
      <c r="M33" s="340"/>
    </row>
    <row r="34" spans="1:97" s="306" customFormat="1" x14ac:dyDescent="0.35">
      <c r="I34" s="316"/>
      <c r="K34" s="340"/>
      <c r="L34" s="340"/>
      <c r="M34" s="340"/>
    </row>
    <row r="35" spans="1:97" s="306" customFormat="1" ht="15" thickBot="1" x14ac:dyDescent="0.4">
      <c r="I35" s="316"/>
      <c r="K35" s="340"/>
      <c r="L35" s="340"/>
      <c r="M35" s="340"/>
    </row>
    <row r="36" spans="1:97" s="265" customFormat="1" ht="30" customHeight="1" thickBot="1" x14ac:dyDescent="0.4">
      <c r="A36" s="598" t="str">
        <f xml:space="preserve"> "IMPRESA PARTNER " &amp;'Quadro riassuntivo'!D17</f>
        <v xml:space="preserve">IMPRESA PARTNER </v>
      </c>
      <c r="B36" s="599"/>
      <c r="C36" s="599"/>
      <c r="D36" s="599"/>
      <c r="E36" s="599"/>
      <c r="F36" s="599"/>
      <c r="G36" s="599"/>
      <c r="H36" s="599"/>
      <c r="I36" s="599"/>
      <c r="J36" s="599"/>
      <c r="K36" s="599"/>
      <c r="L36" s="599"/>
      <c r="M36" s="600"/>
      <c r="N36" s="241"/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241"/>
      <c r="Z36" s="241"/>
      <c r="AA36" s="241"/>
      <c r="AB36" s="241"/>
      <c r="AC36" s="241"/>
      <c r="AD36" s="241"/>
      <c r="AE36" s="241"/>
      <c r="AF36" s="241"/>
      <c r="AG36" s="241"/>
      <c r="AH36" s="241"/>
      <c r="AI36" s="241"/>
      <c r="AJ36" s="241"/>
      <c r="AK36" s="241"/>
      <c r="AL36" s="241"/>
      <c r="AM36" s="241"/>
      <c r="AN36" s="241"/>
      <c r="AO36" s="241"/>
      <c r="AP36" s="241"/>
      <c r="AQ36" s="241"/>
      <c r="AR36" s="241"/>
      <c r="AS36" s="241"/>
      <c r="AT36" s="241"/>
      <c r="AU36" s="241"/>
      <c r="AV36" s="241"/>
      <c r="AW36" s="241"/>
      <c r="AX36" s="241"/>
      <c r="AY36" s="241"/>
      <c r="AZ36" s="241"/>
      <c r="BA36" s="241"/>
      <c r="BB36" s="241"/>
      <c r="BC36" s="241"/>
      <c r="BD36" s="241"/>
      <c r="BE36" s="241"/>
      <c r="BF36" s="241"/>
      <c r="BG36" s="241"/>
      <c r="BH36" s="241"/>
      <c r="BI36" s="241"/>
    </row>
    <row r="37" spans="1:97" s="8" customFormat="1" ht="21.65" customHeight="1" thickBot="1" x14ac:dyDescent="0.5">
      <c r="A37" s="539" t="str">
        <f>"SCHEDA COSTI MATERIALI  "&amp;Anno_rendicontato</f>
        <v>SCHEDA COSTI MATERIALI  2024</v>
      </c>
      <c r="B37" s="540"/>
      <c r="C37" s="540"/>
      <c r="D37" s="540"/>
      <c r="E37" s="540"/>
      <c r="F37" s="540"/>
      <c r="G37" s="540"/>
      <c r="H37" s="540"/>
      <c r="I37" s="540"/>
      <c r="J37" s="540"/>
      <c r="K37" s="541"/>
      <c r="L37" s="328" t="s">
        <v>9</v>
      </c>
      <c r="M37" s="329">
        <f>SUM(K40:K49)</f>
        <v>0</v>
      </c>
      <c r="N37" s="330"/>
      <c r="O37" s="331"/>
      <c r="P37" s="331"/>
      <c r="Q37" s="330"/>
      <c r="R37" s="330"/>
      <c r="S37" s="330"/>
      <c r="T37" s="330"/>
      <c r="U37" s="331"/>
      <c r="V37" s="331"/>
      <c r="W37" s="331"/>
      <c r="X37" s="331"/>
      <c r="Y37" s="331"/>
      <c r="Z37" s="331"/>
      <c r="AA37" s="331"/>
      <c r="AB37" s="331"/>
      <c r="AC37" s="331"/>
      <c r="AD37" s="331"/>
      <c r="AE37" s="331"/>
      <c r="AF37" s="331"/>
      <c r="AG37" s="331"/>
      <c r="AH37" s="331"/>
      <c r="AI37" s="331"/>
      <c r="AJ37" s="331"/>
      <c r="AK37" s="331"/>
      <c r="AL37" s="331"/>
      <c r="AM37" s="331"/>
      <c r="AN37" s="331"/>
      <c r="AO37" s="331"/>
      <c r="AP37" s="331"/>
      <c r="AQ37" s="331"/>
      <c r="AR37" s="331"/>
      <c r="AS37" s="331"/>
      <c r="AT37" s="331"/>
      <c r="AU37" s="331"/>
      <c r="AV37" s="331"/>
      <c r="AW37" s="331"/>
      <c r="AX37" s="331"/>
      <c r="AY37" s="331"/>
      <c r="AZ37" s="331"/>
      <c r="BA37" s="331"/>
      <c r="BB37" s="331"/>
      <c r="BC37" s="331"/>
      <c r="BD37" s="331"/>
      <c r="BE37" s="331"/>
      <c r="BF37" s="331"/>
      <c r="BG37" s="331"/>
      <c r="BH37" s="331"/>
      <c r="BI37" s="331"/>
      <c r="BJ37" s="332"/>
      <c r="BK37" s="332"/>
      <c r="BL37" s="332"/>
      <c r="BM37" s="332"/>
      <c r="BN37" s="332"/>
      <c r="BO37" s="332"/>
      <c r="BP37" s="332"/>
      <c r="BQ37" s="332"/>
      <c r="BR37" s="332"/>
      <c r="BS37" s="332"/>
      <c r="BT37" s="332"/>
      <c r="BU37" s="332"/>
      <c r="BV37" s="332"/>
      <c r="BW37" s="332"/>
      <c r="BX37" s="332"/>
      <c r="BY37" s="332"/>
      <c r="BZ37" s="332"/>
      <c r="CA37" s="332"/>
      <c r="CB37" s="332"/>
      <c r="CC37" s="332"/>
      <c r="CD37" s="332"/>
      <c r="CE37" s="332"/>
      <c r="CF37" s="332"/>
      <c r="CG37" s="332"/>
      <c r="CH37" s="332"/>
      <c r="CI37" s="332"/>
      <c r="CJ37" s="332"/>
      <c r="CK37" s="332"/>
      <c r="CL37" s="332"/>
      <c r="CM37" s="332"/>
      <c r="CN37" s="332"/>
      <c r="CO37" s="332"/>
      <c r="CP37" s="332"/>
      <c r="CQ37" s="332"/>
      <c r="CR37" s="332"/>
      <c r="CS37" s="332"/>
    </row>
    <row r="38" spans="1:97" s="8" customFormat="1" ht="21.65" customHeight="1" thickBot="1" x14ac:dyDescent="0.5">
      <c r="A38" s="594" t="s">
        <v>118</v>
      </c>
      <c r="B38" s="595"/>
      <c r="C38" s="595"/>
      <c r="D38" s="595"/>
      <c r="E38" s="595"/>
      <c r="F38" s="595"/>
      <c r="G38" s="595"/>
      <c r="H38" s="595"/>
      <c r="I38" s="595"/>
      <c r="J38" s="595"/>
      <c r="K38" s="595"/>
      <c r="L38" s="595"/>
      <c r="M38" s="596"/>
      <c r="N38" s="330"/>
      <c r="O38" s="331"/>
      <c r="P38" s="331"/>
      <c r="Q38" s="330"/>
      <c r="R38" s="330"/>
      <c r="S38" s="330"/>
      <c r="T38" s="330"/>
      <c r="U38" s="331"/>
      <c r="V38" s="331"/>
      <c r="W38" s="331"/>
      <c r="X38" s="331"/>
      <c r="Y38" s="331"/>
      <c r="Z38" s="331"/>
      <c r="AA38" s="331"/>
      <c r="AB38" s="331"/>
      <c r="AC38" s="331"/>
      <c r="AD38" s="331"/>
      <c r="AE38" s="331"/>
      <c r="AF38" s="331"/>
      <c r="AG38" s="331"/>
      <c r="AH38" s="331"/>
      <c r="AI38" s="331"/>
      <c r="AJ38" s="331"/>
      <c r="AK38" s="331"/>
      <c r="AL38" s="331"/>
      <c r="AM38" s="331"/>
      <c r="AN38" s="331"/>
      <c r="AO38" s="331"/>
      <c r="AP38" s="331"/>
      <c r="AQ38" s="331"/>
      <c r="AR38" s="331"/>
      <c r="AS38" s="331"/>
      <c r="AT38" s="331"/>
      <c r="AU38" s="331"/>
      <c r="AV38" s="331"/>
      <c r="AW38" s="331"/>
      <c r="AX38" s="331"/>
      <c r="AY38" s="331"/>
      <c r="AZ38" s="331"/>
      <c r="BA38" s="331"/>
      <c r="BB38" s="331"/>
      <c r="BC38" s="331"/>
      <c r="BD38" s="331"/>
      <c r="BE38" s="331"/>
      <c r="BF38" s="331"/>
      <c r="BG38" s="331"/>
      <c r="BH38" s="331"/>
      <c r="BI38" s="331"/>
      <c r="BJ38" s="332"/>
      <c r="BK38" s="332"/>
      <c r="BL38" s="332"/>
      <c r="BM38" s="332"/>
      <c r="BN38" s="332"/>
      <c r="BO38" s="332"/>
      <c r="BP38" s="332"/>
      <c r="BQ38" s="332"/>
      <c r="BR38" s="332"/>
      <c r="BS38" s="332"/>
      <c r="BT38" s="332"/>
      <c r="BU38" s="332"/>
      <c r="BV38" s="332"/>
      <c r="BW38" s="332"/>
      <c r="BX38" s="332"/>
      <c r="BY38" s="332"/>
      <c r="BZ38" s="332"/>
      <c r="CA38" s="332"/>
      <c r="CB38" s="332"/>
      <c r="CC38" s="332"/>
      <c r="CD38" s="332"/>
      <c r="CE38" s="332"/>
      <c r="CF38" s="332"/>
      <c r="CG38" s="332"/>
      <c r="CH38" s="332"/>
      <c r="CI38" s="332"/>
      <c r="CJ38" s="332"/>
      <c r="CK38" s="332"/>
      <c r="CL38" s="332"/>
      <c r="CM38" s="332"/>
      <c r="CN38" s="332"/>
      <c r="CO38" s="332"/>
      <c r="CP38" s="332"/>
      <c r="CQ38" s="332"/>
      <c r="CR38" s="332"/>
      <c r="CS38" s="332"/>
    </row>
    <row r="39" spans="1:97" s="13" customFormat="1" ht="52.4" customHeight="1" thickBot="1" x14ac:dyDescent="0.4">
      <c r="A39" s="83" t="s">
        <v>182</v>
      </c>
      <c r="B39" s="84" t="s">
        <v>56</v>
      </c>
      <c r="C39" s="84" t="s">
        <v>57</v>
      </c>
      <c r="D39" s="84" t="s">
        <v>73</v>
      </c>
      <c r="E39" s="84" t="s">
        <v>58</v>
      </c>
      <c r="F39" s="84" t="s">
        <v>74</v>
      </c>
      <c r="G39" s="84" t="s">
        <v>75</v>
      </c>
      <c r="H39" s="36" t="s">
        <v>61</v>
      </c>
      <c r="I39" s="298" t="s">
        <v>180</v>
      </c>
      <c r="J39" s="17" t="s">
        <v>181</v>
      </c>
      <c r="K39" s="333" t="s">
        <v>76</v>
      </c>
      <c r="L39" s="334" t="s">
        <v>63</v>
      </c>
      <c r="M39" s="335" t="s">
        <v>34</v>
      </c>
      <c r="N39" s="301"/>
      <c r="O39" s="182"/>
      <c r="P39" s="182"/>
      <c r="Q39" s="302"/>
      <c r="R39" s="302"/>
      <c r="S39" s="302"/>
      <c r="T39" s="303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  <c r="BF39" s="182"/>
      <c r="BG39" s="182"/>
      <c r="BH39" s="182"/>
      <c r="BI39" s="182"/>
      <c r="BJ39" s="304"/>
      <c r="BK39" s="304"/>
      <c r="BL39" s="304"/>
      <c r="BM39" s="304"/>
      <c r="BN39" s="304"/>
      <c r="BO39" s="304"/>
      <c r="BP39" s="304"/>
      <c r="BQ39" s="304"/>
      <c r="BR39" s="304"/>
      <c r="BS39" s="304"/>
      <c r="BT39" s="304"/>
      <c r="BU39" s="304"/>
      <c r="BV39" s="304"/>
      <c r="BW39" s="304"/>
      <c r="BX39" s="304"/>
      <c r="BY39" s="304"/>
      <c r="BZ39" s="304"/>
      <c r="CA39" s="304"/>
      <c r="CB39" s="304"/>
      <c r="CC39" s="304"/>
      <c r="CD39" s="304"/>
      <c r="CE39" s="304"/>
      <c r="CF39" s="304"/>
      <c r="CG39" s="304"/>
      <c r="CH39" s="304"/>
      <c r="CI39" s="304"/>
      <c r="CJ39" s="304"/>
      <c r="CK39" s="304"/>
      <c r="CL39" s="304"/>
      <c r="CM39" s="304"/>
      <c r="CN39" s="304"/>
      <c r="CO39" s="304"/>
      <c r="CP39" s="304"/>
      <c r="CQ39" s="304"/>
      <c r="CR39" s="304"/>
      <c r="CS39" s="304"/>
    </row>
    <row r="40" spans="1:97" ht="15.65" customHeight="1" x14ac:dyDescent="0.35">
      <c r="A40" s="143"/>
      <c r="B40" s="144"/>
      <c r="C40" s="145"/>
      <c r="D40" s="145"/>
      <c r="E40" s="76">
        <f t="shared" ref="E40:E49" si="5">Anno_rendicontato</f>
        <v>2024</v>
      </c>
      <c r="F40" s="148"/>
      <c r="G40" s="149"/>
      <c r="H40" s="150"/>
      <c r="I40" s="151"/>
      <c r="J40" s="150"/>
      <c r="K40" s="152"/>
      <c r="L40" s="152"/>
      <c r="M40" s="336">
        <f>K40+L40</f>
        <v>0</v>
      </c>
      <c r="N40" s="320"/>
      <c r="Q40" s="302"/>
      <c r="R40" s="302"/>
      <c r="S40" s="302"/>
      <c r="T40" s="307"/>
      <c r="Z40" s="302"/>
    </row>
    <row r="41" spans="1:97" ht="15.65" customHeight="1" x14ac:dyDescent="0.35">
      <c r="A41" s="136"/>
      <c r="B41" s="146"/>
      <c r="C41" s="138"/>
      <c r="D41" s="138"/>
      <c r="E41" s="58">
        <f t="shared" si="5"/>
        <v>2024</v>
      </c>
      <c r="F41" s="153"/>
      <c r="G41" s="154"/>
      <c r="H41" s="155"/>
      <c r="I41" s="156"/>
      <c r="J41" s="155"/>
      <c r="K41" s="157"/>
      <c r="L41" s="157"/>
      <c r="M41" s="337">
        <f t="shared" ref="M41:M49" si="6">K41+L41</f>
        <v>0</v>
      </c>
      <c r="N41" s="320"/>
      <c r="Q41" s="302"/>
      <c r="R41" s="302"/>
      <c r="S41" s="302"/>
      <c r="T41" s="307"/>
      <c r="Z41" s="302"/>
    </row>
    <row r="42" spans="1:97" ht="15.65" customHeight="1" x14ac:dyDescent="0.35">
      <c r="A42" s="136"/>
      <c r="B42" s="146"/>
      <c r="C42" s="138"/>
      <c r="D42" s="138"/>
      <c r="E42" s="58">
        <f t="shared" si="5"/>
        <v>2024</v>
      </c>
      <c r="F42" s="153"/>
      <c r="G42" s="154"/>
      <c r="H42" s="155"/>
      <c r="I42" s="156"/>
      <c r="J42" s="155"/>
      <c r="K42" s="157"/>
      <c r="L42" s="157"/>
      <c r="M42" s="337">
        <f t="shared" si="6"/>
        <v>0</v>
      </c>
      <c r="N42" s="320"/>
    </row>
    <row r="43" spans="1:97" ht="15.65" customHeight="1" x14ac:dyDescent="0.35">
      <c r="A43" s="136"/>
      <c r="B43" s="146"/>
      <c r="C43" s="138"/>
      <c r="D43" s="138"/>
      <c r="E43" s="58">
        <f t="shared" si="5"/>
        <v>2024</v>
      </c>
      <c r="F43" s="153"/>
      <c r="G43" s="154"/>
      <c r="H43" s="155"/>
      <c r="I43" s="156"/>
      <c r="J43" s="155"/>
      <c r="K43" s="157"/>
      <c r="L43" s="157"/>
      <c r="M43" s="337">
        <f t="shared" si="6"/>
        <v>0</v>
      </c>
      <c r="N43" s="320"/>
    </row>
    <row r="44" spans="1:97" ht="15.65" customHeight="1" x14ac:dyDescent="0.35">
      <c r="A44" s="136"/>
      <c r="B44" s="146"/>
      <c r="C44" s="138"/>
      <c r="D44" s="138"/>
      <c r="E44" s="58">
        <f t="shared" si="5"/>
        <v>2024</v>
      </c>
      <c r="F44" s="153"/>
      <c r="G44" s="154"/>
      <c r="H44" s="155"/>
      <c r="I44" s="156"/>
      <c r="J44" s="155"/>
      <c r="K44" s="157"/>
      <c r="L44" s="157"/>
      <c r="M44" s="337">
        <f t="shared" si="6"/>
        <v>0</v>
      </c>
      <c r="N44" s="320"/>
    </row>
    <row r="45" spans="1:97" ht="15.65" customHeight="1" x14ac:dyDescent="0.35">
      <c r="A45" s="136"/>
      <c r="B45" s="146"/>
      <c r="C45" s="138"/>
      <c r="D45" s="138"/>
      <c r="E45" s="58">
        <f t="shared" si="5"/>
        <v>2024</v>
      </c>
      <c r="F45" s="153"/>
      <c r="G45" s="154"/>
      <c r="H45" s="155"/>
      <c r="I45" s="156"/>
      <c r="J45" s="155"/>
      <c r="K45" s="157"/>
      <c r="L45" s="157"/>
      <c r="M45" s="337">
        <f t="shared" si="6"/>
        <v>0</v>
      </c>
      <c r="N45" s="320"/>
    </row>
    <row r="46" spans="1:97" ht="15.65" customHeight="1" x14ac:dyDescent="0.35">
      <c r="A46" s="136"/>
      <c r="B46" s="146"/>
      <c r="C46" s="138"/>
      <c r="D46" s="138"/>
      <c r="E46" s="58">
        <f t="shared" si="5"/>
        <v>2024</v>
      </c>
      <c r="F46" s="153"/>
      <c r="G46" s="154"/>
      <c r="H46" s="155"/>
      <c r="I46" s="156"/>
      <c r="J46" s="155"/>
      <c r="K46" s="157"/>
      <c r="L46" s="157"/>
      <c r="M46" s="337">
        <f t="shared" si="6"/>
        <v>0</v>
      </c>
      <c r="N46" s="320"/>
    </row>
    <row r="47" spans="1:97" ht="15.65" customHeight="1" x14ac:dyDescent="0.35">
      <c r="A47" s="136"/>
      <c r="B47" s="146"/>
      <c r="C47" s="138"/>
      <c r="D47" s="138"/>
      <c r="E47" s="58">
        <f t="shared" si="5"/>
        <v>2024</v>
      </c>
      <c r="F47" s="153"/>
      <c r="G47" s="154"/>
      <c r="H47" s="155"/>
      <c r="I47" s="156"/>
      <c r="J47" s="155"/>
      <c r="K47" s="157"/>
      <c r="L47" s="157"/>
      <c r="M47" s="337">
        <f t="shared" si="6"/>
        <v>0</v>
      </c>
      <c r="N47" s="320"/>
    </row>
    <row r="48" spans="1:97" ht="15.65" customHeight="1" x14ac:dyDescent="0.35">
      <c r="A48" s="136"/>
      <c r="B48" s="146"/>
      <c r="C48" s="138"/>
      <c r="D48" s="138"/>
      <c r="E48" s="58">
        <f t="shared" si="5"/>
        <v>2024</v>
      </c>
      <c r="F48" s="153"/>
      <c r="G48" s="154"/>
      <c r="H48" s="155"/>
      <c r="I48" s="156"/>
      <c r="J48" s="155"/>
      <c r="K48" s="157"/>
      <c r="L48" s="157"/>
      <c r="M48" s="337">
        <f t="shared" si="6"/>
        <v>0</v>
      </c>
      <c r="N48" s="320"/>
    </row>
    <row r="49" spans="1:97" ht="15.65" customHeight="1" thickBot="1" x14ac:dyDescent="0.4">
      <c r="A49" s="140"/>
      <c r="B49" s="147"/>
      <c r="C49" s="142"/>
      <c r="D49" s="142"/>
      <c r="E49" s="1">
        <f t="shared" si="5"/>
        <v>2024</v>
      </c>
      <c r="F49" s="158"/>
      <c r="G49" s="158"/>
      <c r="H49" s="159"/>
      <c r="I49" s="160"/>
      <c r="J49" s="159"/>
      <c r="K49" s="161"/>
      <c r="L49" s="161"/>
      <c r="M49" s="338">
        <f t="shared" si="6"/>
        <v>0</v>
      </c>
      <c r="N49" s="320"/>
    </row>
    <row r="50" spans="1:97" s="306" customFormat="1" ht="20.149999999999999" customHeight="1" thickBot="1" x14ac:dyDescent="0.4">
      <c r="C50" s="310"/>
      <c r="D50" s="310"/>
      <c r="E50" s="310"/>
      <c r="F50" s="310"/>
      <c r="G50" s="310"/>
      <c r="H50" s="310"/>
      <c r="I50" s="311"/>
      <c r="J50" s="310"/>
      <c r="K50" s="339">
        <f>SUM(K40:K49)</f>
        <v>0</v>
      </c>
      <c r="L50" s="339">
        <f>SUM(L40:L49)</f>
        <v>0</v>
      </c>
      <c r="M50" s="339">
        <f>SUM(M40:M49)</f>
        <v>0</v>
      </c>
      <c r="N50" s="315"/>
    </row>
    <row r="51" spans="1:97" s="306" customFormat="1" ht="9.65" customHeight="1" thickBot="1" x14ac:dyDescent="0.4">
      <c r="I51" s="316"/>
      <c r="K51" s="340"/>
      <c r="L51" s="341"/>
      <c r="M51" s="340"/>
      <c r="N51" s="320"/>
    </row>
    <row r="52" spans="1:97" s="8" customFormat="1" ht="21.65" customHeight="1" thickBot="1" x14ac:dyDescent="0.5">
      <c r="A52" s="539" t="str">
        <f>"SCHEDA COSTI MATERIALI  "&amp;Anno_rendicontato</f>
        <v>SCHEDA COSTI MATERIALI  2024</v>
      </c>
      <c r="B52" s="540"/>
      <c r="C52" s="540"/>
      <c r="D52" s="540"/>
      <c r="E52" s="540"/>
      <c r="F52" s="540"/>
      <c r="G52" s="540"/>
      <c r="H52" s="540"/>
      <c r="I52" s="540"/>
      <c r="J52" s="540"/>
      <c r="K52" s="541"/>
      <c r="L52" s="328" t="s">
        <v>9</v>
      </c>
      <c r="M52" s="329">
        <f>SUM(K55:K64)</f>
        <v>0</v>
      </c>
      <c r="N52" s="330"/>
      <c r="O52" s="331"/>
      <c r="P52" s="331"/>
      <c r="Q52" s="330"/>
      <c r="R52" s="330"/>
      <c r="S52" s="330"/>
      <c r="T52" s="330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1"/>
      <c r="AH52" s="331"/>
      <c r="AI52" s="331"/>
      <c r="AJ52" s="331"/>
      <c r="AK52" s="331"/>
      <c r="AL52" s="331"/>
      <c r="AM52" s="331"/>
      <c r="AN52" s="331"/>
      <c r="AO52" s="331"/>
      <c r="AP52" s="331"/>
      <c r="AQ52" s="331"/>
      <c r="AR52" s="331"/>
      <c r="AS52" s="331"/>
      <c r="AT52" s="331"/>
      <c r="AU52" s="331"/>
      <c r="AV52" s="331"/>
      <c r="AW52" s="331"/>
      <c r="AX52" s="331"/>
      <c r="AY52" s="331"/>
      <c r="AZ52" s="331"/>
      <c r="BA52" s="331"/>
      <c r="BB52" s="331"/>
      <c r="BC52" s="331"/>
      <c r="BD52" s="331"/>
      <c r="BE52" s="331"/>
      <c r="BF52" s="331"/>
      <c r="BG52" s="331"/>
      <c r="BH52" s="331"/>
      <c r="BI52" s="331"/>
      <c r="BJ52" s="332"/>
      <c r="BK52" s="332"/>
      <c r="BL52" s="332"/>
      <c r="BM52" s="332"/>
      <c r="BN52" s="332"/>
      <c r="BO52" s="332"/>
      <c r="BP52" s="332"/>
      <c r="BQ52" s="332"/>
      <c r="BR52" s="332"/>
      <c r="BS52" s="332"/>
      <c r="BT52" s="332"/>
      <c r="BU52" s="332"/>
      <c r="BV52" s="332"/>
      <c r="BW52" s="332"/>
      <c r="BX52" s="332"/>
      <c r="BY52" s="332"/>
      <c r="BZ52" s="332"/>
      <c r="CA52" s="332"/>
      <c r="CB52" s="332"/>
      <c r="CC52" s="332"/>
      <c r="CD52" s="332"/>
      <c r="CE52" s="332"/>
      <c r="CF52" s="332"/>
      <c r="CG52" s="332"/>
      <c r="CH52" s="332"/>
      <c r="CI52" s="332"/>
      <c r="CJ52" s="332"/>
      <c r="CK52" s="332"/>
      <c r="CL52" s="332"/>
      <c r="CM52" s="332"/>
      <c r="CN52" s="332"/>
      <c r="CO52" s="332"/>
      <c r="CP52" s="332"/>
      <c r="CQ52" s="332"/>
      <c r="CR52" s="332"/>
      <c r="CS52" s="332"/>
    </row>
    <row r="53" spans="1:97" s="8" customFormat="1" ht="21.65" customHeight="1" thickBot="1" x14ac:dyDescent="0.5">
      <c r="A53" s="594" t="s">
        <v>119</v>
      </c>
      <c r="B53" s="595"/>
      <c r="C53" s="595"/>
      <c r="D53" s="595"/>
      <c r="E53" s="595"/>
      <c r="F53" s="595"/>
      <c r="G53" s="595"/>
      <c r="H53" s="595"/>
      <c r="I53" s="595"/>
      <c r="J53" s="595"/>
      <c r="K53" s="595"/>
      <c r="L53" s="595"/>
      <c r="M53" s="596"/>
      <c r="N53" s="330"/>
      <c r="O53" s="331"/>
      <c r="P53" s="331"/>
      <c r="Q53" s="330"/>
      <c r="R53" s="330"/>
      <c r="S53" s="330"/>
      <c r="T53" s="330"/>
      <c r="U53" s="331"/>
      <c r="V53" s="331"/>
      <c r="W53" s="331"/>
      <c r="X53" s="331"/>
      <c r="Y53" s="331"/>
      <c r="Z53" s="331"/>
      <c r="AA53" s="331"/>
      <c r="AB53" s="331"/>
      <c r="AC53" s="331"/>
      <c r="AD53" s="331"/>
      <c r="AE53" s="331"/>
      <c r="AF53" s="331"/>
      <c r="AG53" s="331"/>
      <c r="AH53" s="331"/>
      <c r="AI53" s="331"/>
      <c r="AJ53" s="331"/>
      <c r="AK53" s="331"/>
      <c r="AL53" s="331"/>
      <c r="AM53" s="331"/>
      <c r="AN53" s="331"/>
      <c r="AO53" s="331"/>
      <c r="AP53" s="331"/>
      <c r="AQ53" s="331"/>
      <c r="AR53" s="331"/>
      <c r="AS53" s="331"/>
      <c r="AT53" s="331"/>
      <c r="AU53" s="331"/>
      <c r="AV53" s="331"/>
      <c r="AW53" s="331"/>
      <c r="AX53" s="331"/>
      <c r="AY53" s="331"/>
      <c r="AZ53" s="331"/>
      <c r="BA53" s="331"/>
      <c r="BB53" s="331"/>
      <c r="BC53" s="331"/>
      <c r="BD53" s="331"/>
      <c r="BE53" s="331"/>
      <c r="BF53" s="331"/>
      <c r="BG53" s="331"/>
      <c r="BH53" s="331"/>
      <c r="BI53" s="331"/>
      <c r="BJ53" s="332"/>
      <c r="BK53" s="332"/>
      <c r="BL53" s="332"/>
      <c r="BM53" s="332"/>
      <c r="BN53" s="332"/>
      <c r="BO53" s="332"/>
      <c r="BP53" s="332"/>
      <c r="BQ53" s="332"/>
      <c r="BR53" s="332"/>
      <c r="BS53" s="332"/>
      <c r="BT53" s="332"/>
      <c r="BU53" s="332"/>
      <c r="BV53" s="332"/>
      <c r="BW53" s="332"/>
      <c r="BX53" s="332"/>
      <c r="BY53" s="332"/>
      <c r="BZ53" s="332"/>
      <c r="CA53" s="332"/>
      <c r="CB53" s="332"/>
      <c r="CC53" s="332"/>
      <c r="CD53" s="332"/>
      <c r="CE53" s="332"/>
      <c r="CF53" s="332"/>
      <c r="CG53" s="332"/>
      <c r="CH53" s="332"/>
      <c r="CI53" s="332"/>
      <c r="CJ53" s="332"/>
      <c r="CK53" s="332"/>
      <c r="CL53" s="332"/>
      <c r="CM53" s="332"/>
      <c r="CN53" s="332"/>
      <c r="CO53" s="332"/>
      <c r="CP53" s="332"/>
      <c r="CQ53" s="332"/>
      <c r="CR53" s="332"/>
      <c r="CS53" s="332"/>
    </row>
    <row r="54" spans="1:97" s="13" customFormat="1" ht="52.4" customHeight="1" thickBot="1" x14ac:dyDescent="0.4">
      <c r="A54" s="83" t="s">
        <v>182</v>
      </c>
      <c r="B54" s="84" t="s">
        <v>56</v>
      </c>
      <c r="C54" s="84" t="s">
        <v>57</v>
      </c>
      <c r="D54" s="84" t="s">
        <v>73</v>
      </c>
      <c r="E54" s="84" t="s">
        <v>58</v>
      </c>
      <c r="F54" s="84" t="s">
        <v>74</v>
      </c>
      <c r="G54" s="84" t="s">
        <v>75</v>
      </c>
      <c r="H54" s="36" t="s">
        <v>61</v>
      </c>
      <c r="I54" s="298" t="s">
        <v>180</v>
      </c>
      <c r="J54" s="17" t="s">
        <v>181</v>
      </c>
      <c r="K54" s="333" t="s">
        <v>76</v>
      </c>
      <c r="L54" s="334" t="s">
        <v>63</v>
      </c>
      <c r="M54" s="335" t="s">
        <v>34</v>
      </c>
      <c r="N54" s="301"/>
      <c r="O54" s="182"/>
      <c r="P54" s="182"/>
      <c r="Q54" s="302"/>
      <c r="R54" s="302"/>
      <c r="S54" s="302"/>
      <c r="T54" s="303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  <c r="AV54" s="182"/>
      <c r="AW54" s="182"/>
      <c r="AX54" s="182"/>
      <c r="AY54" s="182"/>
      <c r="AZ54" s="182"/>
      <c r="BA54" s="182"/>
      <c r="BB54" s="182"/>
      <c r="BC54" s="182"/>
      <c r="BD54" s="182"/>
      <c r="BE54" s="182"/>
      <c r="BF54" s="182"/>
      <c r="BG54" s="182"/>
      <c r="BH54" s="182"/>
      <c r="BI54" s="182"/>
      <c r="BJ54" s="304"/>
      <c r="BK54" s="304"/>
      <c r="BL54" s="304"/>
      <c r="BM54" s="304"/>
      <c r="BN54" s="304"/>
      <c r="BO54" s="304"/>
      <c r="BP54" s="304"/>
      <c r="BQ54" s="304"/>
      <c r="BR54" s="304"/>
      <c r="BS54" s="304"/>
      <c r="BT54" s="304"/>
      <c r="BU54" s="304"/>
      <c r="BV54" s="304"/>
      <c r="BW54" s="304"/>
      <c r="BX54" s="304"/>
      <c r="BY54" s="304"/>
      <c r="BZ54" s="304"/>
      <c r="CA54" s="304"/>
      <c r="CB54" s="304"/>
      <c r="CC54" s="304"/>
      <c r="CD54" s="304"/>
      <c r="CE54" s="304"/>
      <c r="CF54" s="304"/>
      <c r="CG54" s="304"/>
      <c r="CH54" s="304"/>
      <c r="CI54" s="304"/>
      <c r="CJ54" s="304"/>
      <c r="CK54" s="304"/>
      <c r="CL54" s="304"/>
      <c r="CM54" s="304"/>
      <c r="CN54" s="304"/>
      <c r="CO54" s="304"/>
      <c r="CP54" s="304"/>
      <c r="CQ54" s="304"/>
      <c r="CR54" s="304"/>
      <c r="CS54" s="304"/>
    </row>
    <row r="55" spans="1:97" ht="15.65" customHeight="1" x14ac:dyDescent="0.35">
      <c r="A55" s="143"/>
      <c r="B55" s="144"/>
      <c r="C55" s="145"/>
      <c r="D55" s="145"/>
      <c r="E55" s="76">
        <f t="shared" ref="E55:E64" si="7">Anno_rendicontato</f>
        <v>2024</v>
      </c>
      <c r="F55" s="148"/>
      <c r="G55" s="149"/>
      <c r="H55" s="150"/>
      <c r="I55" s="151"/>
      <c r="J55" s="150"/>
      <c r="K55" s="152"/>
      <c r="L55" s="152"/>
      <c r="M55" s="336">
        <f>K55+L55</f>
        <v>0</v>
      </c>
      <c r="N55" s="320"/>
      <c r="Q55" s="302"/>
      <c r="R55" s="302"/>
      <c r="S55" s="302"/>
      <c r="T55" s="307"/>
      <c r="Z55" s="302"/>
    </row>
    <row r="56" spans="1:97" ht="15.65" customHeight="1" x14ac:dyDescent="0.35">
      <c r="A56" s="136"/>
      <c r="B56" s="146"/>
      <c r="C56" s="138"/>
      <c r="D56" s="138"/>
      <c r="E56" s="58">
        <f t="shared" si="7"/>
        <v>2024</v>
      </c>
      <c r="F56" s="153"/>
      <c r="G56" s="154"/>
      <c r="H56" s="155"/>
      <c r="I56" s="156"/>
      <c r="J56" s="155"/>
      <c r="K56" s="157"/>
      <c r="L56" s="157"/>
      <c r="M56" s="337">
        <f t="shared" ref="M56:M64" si="8">K56+L56</f>
        <v>0</v>
      </c>
      <c r="N56" s="320"/>
      <c r="Q56" s="302"/>
      <c r="R56" s="302"/>
      <c r="S56" s="302"/>
      <c r="T56" s="307"/>
      <c r="Z56" s="302"/>
    </row>
    <row r="57" spans="1:97" ht="15.65" customHeight="1" x14ac:dyDescent="0.35">
      <c r="A57" s="136"/>
      <c r="B57" s="146"/>
      <c r="C57" s="138"/>
      <c r="D57" s="138"/>
      <c r="E57" s="58">
        <f t="shared" si="7"/>
        <v>2024</v>
      </c>
      <c r="F57" s="153"/>
      <c r="G57" s="154"/>
      <c r="H57" s="155"/>
      <c r="I57" s="156"/>
      <c r="J57" s="155"/>
      <c r="K57" s="157"/>
      <c r="L57" s="157"/>
      <c r="M57" s="337">
        <f t="shared" si="8"/>
        <v>0</v>
      </c>
      <c r="N57" s="320"/>
    </row>
    <row r="58" spans="1:97" ht="15.65" customHeight="1" x14ac:dyDescent="0.35">
      <c r="A58" s="136"/>
      <c r="B58" s="146"/>
      <c r="C58" s="138"/>
      <c r="D58" s="138"/>
      <c r="E58" s="58">
        <f t="shared" si="7"/>
        <v>2024</v>
      </c>
      <c r="F58" s="153"/>
      <c r="G58" s="154"/>
      <c r="H58" s="155"/>
      <c r="I58" s="156"/>
      <c r="J58" s="155"/>
      <c r="K58" s="157"/>
      <c r="L58" s="157"/>
      <c r="M58" s="337">
        <f t="shared" si="8"/>
        <v>0</v>
      </c>
      <c r="N58" s="320"/>
    </row>
    <row r="59" spans="1:97" ht="15.65" customHeight="1" x14ac:dyDescent="0.35">
      <c r="A59" s="136"/>
      <c r="B59" s="146"/>
      <c r="C59" s="138"/>
      <c r="D59" s="138"/>
      <c r="E59" s="58">
        <f t="shared" si="7"/>
        <v>2024</v>
      </c>
      <c r="F59" s="153"/>
      <c r="G59" s="154"/>
      <c r="H59" s="155"/>
      <c r="I59" s="156"/>
      <c r="J59" s="155"/>
      <c r="K59" s="157"/>
      <c r="L59" s="157"/>
      <c r="M59" s="337">
        <f t="shared" si="8"/>
        <v>0</v>
      </c>
      <c r="N59" s="320"/>
    </row>
    <row r="60" spans="1:97" ht="15.65" customHeight="1" x14ac:dyDescent="0.35">
      <c r="A60" s="136"/>
      <c r="B60" s="146"/>
      <c r="C60" s="138"/>
      <c r="D60" s="138"/>
      <c r="E60" s="58">
        <f t="shared" si="7"/>
        <v>2024</v>
      </c>
      <c r="F60" s="153"/>
      <c r="G60" s="154"/>
      <c r="H60" s="155"/>
      <c r="I60" s="156"/>
      <c r="J60" s="155"/>
      <c r="K60" s="157"/>
      <c r="L60" s="157"/>
      <c r="M60" s="337">
        <f t="shared" si="8"/>
        <v>0</v>
      </c>
      <c r="N60" s="320"/>
    </row>
    <row r="61" spans="1:97" ht="15.65" customHeight="1" x14ac:dyDescent="0.35">
      <c r="A61" s="136"/>
      <c r="B61" s="146"/>
      <c r="C61" s="138"/>
      <c r="D61" s="138"/>
      <c r="E61" s="58">
        <f t="shared" si="7"/>
        <v>2024</v>
      </c>
      <c r="F61" s="153"/>
      <c r="G61" s="154"/>
      <c r="H61" s="155"/>
      <c r="I61" s="156"/>
      <c r="J61" s="155"/>
      <c r="K61" s="157"/>
      <c r="L61" s="157"/>
      <c r="M61" s="337">
        <f t="shared" si="8"/>
        <v>0</v>
      </c>
      <c r="N61" s="320"/>
    </row>
    <row r="62" spans="1:97" ht="15.65" customHeight="1" x14ac:dyDescent="0.35">
      <c r="A62" s="136"/>
      <c r="B62" s="146"/>
      <c r="C62" s="138"/>
      <c r="D62" s="138"/>
      <c r="E62" s="58">
        <f t="shared" si="7"/>
        <v>2024</v>
      </c>
      <c r="F62" s="153"/>
      <c r="G62" s="154"/>
      <c r="H62" s="155"/>
      <c r="I62" s="156"/>
      <c r="J62" s="155"/>
      <c r="K62" s="157"/>
      <c r="L62" s="157"/>
      <c r="M62" s="337">
        <f t="shared" si="8"/>
        <v>0</v>
      </c>
      <c r="N62" s="320"/>
    </row>
    <row r="63" spans="1:97" ht="15.65" customHeight="1" x14ac:dyDescent="0.35">
      <c r="A63" s="136"/>
      <c r="B63" s="146"/>
      <c r="C63" s="138"/>
      <c r="D63" s="138"/>
      <c r="E63" s="58">
        <f t="shared" si="7"/>
        <v>2024</v>
      </c>
      <c r="F63" s="153"/>
      <c r="G63" s="154"/>
      <c r="H63" s="155"/>
      <c r="I63" s="156"/>
      <c r="J63" s="155"/>
      <c r="K63" s="157"/>
      <c r="L63" s="157"/>
      <c r="M63" s="337">
        <f t="shared" si="8"/>
        <v>0</v>
      </c>
      <c r="N63" s="320"/>
    </row>
    <row r="64" spans="1:97" ht="15.65" customHeight="1" thickBot="1" x14ac:dyDescent="0.4">
      <c r="A64" s="140"/>
      <c r="B64" s="147"/>
      <c r="C64" s="142"/>
      <c r="D64" s="142"/>
      <c r="E64" s="1">
        <f t="shared" si="7"/>
        <v>2024</v>
      </c>
      <c r="F64" s="158"/>
      <c r="G64" s="158"/>
      <c r="H64" s="159"/>
      <c r="I64" s="160"/>
      <c r="J64" s="159"/>
      <c r="K64" s="161"/>
      <c r="L64" s="161"/>
      <c r="M64" s="338">
        <f t="shared" si="8"/>
        <v>0</v>
      </c>
      <c r="N64" s="320"/>
    </row>
    <row r="65" spans="1:97" s="306" customFormat="1" ht="20.149999999999999" customHeight="1" thickBot="1" x14ac:dyDescent="0.4">
      <c r="C65" s="310"/>
      <c r="D65" s="310"/>
      <c r="E65" s="310"/>
      <c r="F65" s="310"/>
      <c r="G65" s="310"/>
      <c r="H65" s="310"/>
      <c r="I65" s="311"/>
      <c r="J65" s="310"/>
      <c r="K65" s="339">
        <f>SUM(K55:K64)</f>
        <v>0</v>
      </c>
      <c r="L65" s="339">
        <f>SUM(L55:L64)</f>
        <v>0</v>
      </c>
      <c r="M65" s="339">
        <f>SUM(M55:M64)</f>
        <v>0</v>
      </c>
      <c r="N65" s="315"/>
    </row>
    <row r="66" spans="1:97" s="306" customFormat="1" x14ac:dyDescent="0.35">
      <c r="I66" s="316"/>
      <c r="K66" s="340"/>
      <c r="L66" s="340"/>
      <c r="M66" s="340"/>
    </row>
    <row r="67" spans="1:97" s="306" customFormat="1" x14ac:dyDescent="0.35">
      <c r="I67" s="316"/>
      <c r="K67" s="340"/>
      <c r="L67" s="340"/>
      <c r="M67" s="340"/>
    </row>
    <row r="68" spans="1:97" s="306" customFormat="1" ht="15" thickBot="1" x14ac:dyDescent="0.4">
      <c r="I68" s="316"/>
      <c r="K68" s="340"/>
      <c r="L68" s="340"/>
      <c r="M68" s="340"/>
    </row>
    <row r="69" spans="1:97" s="265" customFormat="1" ht="30" customHeight="1" thickBot="1" x14ac:dyDescent="0.4">
      <c r="A69" s="598" t="str">
        <f xml:space="preserve"> "IMPRESA PARTNER " &amp;'Quadro riassuntivo'!D19</f>
        <v xml:space="preserve">IMPRESA PARTNER </v>
      </c>
      <c r="B69" s="599"/>
      <c r="C69" s="599"/>
      <c r="D69" s="599"/>
      <c r="E69" s="599"/>
      <c r="F69" s="599"/>
      <c r="G69" s="599"/>
      <c r="H69" s="599"/>
      <c r="I69" s="599"/>
      <c r="J69" s="599"/>
      <c r="K69" s="599"/>
      <c r="L69" s="599"/>
      <c r="M69" s="600"/>
      <c r="N69" s="241"/>
      <c r="O69" s="241"/>
      <c r="P69" s="241"/>
      <c r="Q69" s="241"/>
      <c r="R69" s="241"/>
      <c r="S69" s="241"/>
      <c r="T69" s="241"/>
      <c r="U69" s="241"/>
      <c r="V69" s="241"/>
      <c r="W69" s="241"/>
      <c r="X69" s="241"/>
      <c r="Y69" s="241"/>
      <c r="Z69" s="241"/>
      <c r="AA69" s="241"/>
      <c r="AB69" s="241"/>
      <c r="AC69" s="241"/>
      <c r="AD69" s="241"/>
      <c r="AE69" s="241"/>
      <c r="AF69" s="241"/>
      <c r="AG69" s="241"/>
      <c r="AH69" s="241"/>
      <c r="AI69" s="241"/>
      <c r="AJ69" s="241"/>
      <c r="AK69" s="241"/>
      <c r="AL69" s="241"/>
      <c r="AM69" s="241"/>
      <c r="AN69" s="241"/>
      <c r="AO69" s="241"/>
      <c r="AP69" s="241"/>
      <c r="AQ69" s="241"/>
      <c r="AR69" s="241"/>
      <c r="AS69" s="241"/>
      <c r="AT69" s="241"/>
      <c r="AU69" s="241"/>
      <c r="AV69" s="241"/>
      <c r="AW69" s="241"/>
      <c r="AX69" s="241"/>
      <c r="AY69" s="241"/>
      <c r="AZ69" s="241"/>
      <c r="BA69" s="241"/>
      <c r="BB69" s="241"/>
      <c r="BC69" s="241"/>
      <c r="BD69" s="241"/>
      <c r="BE69" s="241"/>
      <c r="BF69" s="241"/>
      <c r="BG69" s="241"/>
      <c r="BH69" s="241"/>
      <c r="BI69" s="241"/>
    </row>
    <row r="70" spans="1:97" s="8" customFormat="1" ht="21.65" customHeight="1" thickBot="1" x14ac:dyDescent="0.5">
      <c r="A70" s="539" t="str">
        <f>"SCHEDA COSTI MATERIALI  "&amp;Anno_rendicontato</f>
        <v>SCHEDA COSTI MATERIALI  2024</v>
      </c>
      <c r="B70" s="540"/>
      <c r="C70" s="540"/>
      <c r="D70" s="540"/>
      <c r="E70" s="540"/>
      <c r="F70" s="540"/>
      <c r="G70" s="540"/>
      <c r="H70" s="540"/>
      <c r="I70" s="540"/>
      <c r="J70" s="540"/>
      <c r="K70" s="541"/>
      <c r="L70" s="328" t="s">
        <v>9</v>
      </c>
      <c r="M70" s="329">
        <f>SUM(K73:K82)</f>
        <v>0</v>
      </c>
      <c r="N70" s="330"/>
      <c r="O70" s="331"/>
      <c r="P70" s="331"/>
      <c r="Q70" s="330"/>
      <c r="R70" s="330"/>
      <c r="S70" s="330"/>
      <c r="T70" s="330"/>
      <c r="U70" s="331"/>
      <c r="V70" s="331"/>
      <c r="W70" s="331"/>
      <c r="X70" s="331"/>
      <c r="Y70" s="331"/>
      <c r="Z70" s="331"/>
      <c r="AA70" s="331"/>
      <c r="AB70" s="331"/>
      <c r="AC70" s="331"/>
      <c r="AD70" s="331"/>
      <c r="AE70" s="331"/>
      <c r="AF70" s="331"/>
      <c r="AG70" s="331"/>
      <c r="AH70" s="331"/>
      <c r="AI70" s="331"/>
      <c r="AJ70" s="331"/>
      <c r="AK70" s="331"/>
      <c r="AL70" s="331"/>
      <c r="AM70" s="331"/>
      <c r="AN70" s="331"/>
      <c r="AO70" s="331"/>
      <c r="AP70" s="331"/>
      <c r="AQ70" s="331"/>
      <c r="AR70" s="331"/>
      <c r="AS70" s="331"/>
      <c r="AT70" s="331"/>
      <c r="AU70" s="331"/>
      <c r="AV70" s="331"/>
      <c r="AW70" s="331"/>
      <c r="AX70" s="331"/>
      <c r="AY70" s="331"/>
      <c r="AZ70" s="331"/>
      <c r="BA70" s="331"/>
      <c r="BB70" s="331"/>
      <c r="BC70" s="331"/>
      <c r="BD70" s="331"/>
      <c r="BE70" s="331"/>
      <c r="BF70" s="331"/>
      <c r="BG70" s="331"/>
      <c r="BH70" s="331"/>
      <c r="BI70" s="331"/>
      <c r="BJ70" s="332"/>
      <c r="BK70" s="332"/>
      <c r="BL70" s="332"/>
      <c r="BM70" s="332"/>
      <c r="BN70" s="332"/>
      <c r="BO70" s="332"/>
      <c r="BP70" s="332"/>
      <c r="BQ70" s="332"/>
      <c r="BR70" s="332"/>
      <c r="BS70" s="332"/>
      <c r="BT70" s="332"/>
      <c r="BU70" s="332"/>
      <c r="BV70" s="332"/>
      <c r="BW70" s="332"/>
      <c r="BX70" s="332"/>
      <c r="BY70" s="332"/>
      <c r="BZ70" s="332"/>
      <c r="CA70" s="332"/>
      <c r="CB70" s="332"/>
      <c r="CC70" s="332"/>
      <c r="CD70" s="332"/>
      <c r="CE70" s="332"/>
      <c r="CF70" s="332"/>
      <c r="CG70" s="332"/>
      <c r="CH70" s="332"/>
      <c r="CI70" s="332"/>
      <c r="CJ70" s="332"/>
      <c r="CK70" s="332"/>
      <c r="CL70" s="332"/>
      <c r="CM70" s="332"/>
      <c r="CN70" s="332"/>
      <c r="CO70" s="332"/>
      <c r="CP70" s="332"/>
      <c r="CQ70" s="332"/>
      <c r="CR70" s="332"/>
      <c r="CS70" s="332"/>
    </row>
    <row r="71" spans="1:97" s="8" customFormat="1" ht="21.65" customHeight="1" thickBot="1" x14ac:dyDescent="0.5">
      <c r="A71" s="594" t="s">
        <v>118</v>
      </c>
      <c r="B71" s="595"/>
      <c r="C71" s="595"/>
      <c r="D71" s="595"/>
      <c r="E71" s="595"/>
      <c r="F71" s="595"/>
      <c r="G71" s="595"/>
      <c r="H71" s="595"/>
      <c r="I71" s="595"/>
      <c r="J71" s="595"/>
      <c r="K71" s="595"/>
      <c r="L71" s="595"/>
      <c r="M71" s="596"/>
      <c r="N71" s="330"/>
      <c r="O71" s="331"/>
      <c r="P71" s="331"/>
      <c r="Q71" s="330"/>
      <c r="R71" s="330"/>
      <c r="S71" s="330"/>
      <c r="T71" s="330"/>
      <c r="U71" s="331"/>
      <c r="V71" s="331"/>
      <c r="W71" s="331"/>
      <c r="X71" s="331"/>
      <c r="Y71" s="331"/>
      <c r="Z71" s="331"/>
      <c r="AA71" s="331"/>
      <c r="AB71" s="331"/>
      <c r="AC71" s="331"/>
      <c r="AD71" s="331"/>
      <c r="AE71" s="331"/>
      <c r="AF71" s="331"/>
      <c r="AG71" s="331"/>
      <c r="AH71" s="331"/>
      <c r="AI71" s="331"/>
      <c r="AJ71" s="331"/>
      <c r="AK71" s="331"/>
      <c r="AL71" s="331"/>
      <c r="AM71" s="331"/>
      <c r="AN71" s="331"/>
      <c r="AO71" s="331"/>
      <c r="AP71" s="331"/>
      <c r="AQ71" s="331"/>
      <c r="AR71" s="331"/>
      <c r="AS71" s="331"/>
      <c r="AT71" s="331"/>
      <c r="AU71" s="331"/>
      <c r="AV71" s="331"/>
      <c r="AW71" s="331"/>
      <c r="AX71" s="331"/>
      <c r="AY71" s="331"/>
      <c r="AZ71" s="331"/>
      <c r="BA71" s="331"/>
      <c r="BB71" s="331"/>
      <c r="BC71" s="331"/>
      <c r="BD71" s="331"/>
      <c r="BE71" s="331"/>
      <c r="BF71" s="331"/>
      <c r="BG71" s="331"/>
      <c r="BH71" s="331"/>
      <c r="BI71" s="331"/>
      <c r="BJ71" s="332"/>
      <c r="BK71" s="332"/>
      <c r="BL71" s="332"/>
      <c r="BM71" s="332"/>
      <c r="BN71" s="332"/>
      <c r="BO71" s="332"/>
      <c r="BP71" s="332"/>
      <c r="BQ71" s="332"/>
      <c r="BR71" s="332"/>
      <c r="BS71" s="332"/>
      <c r="BT71" s="332"/>
      <c r="BU71" s="332"/>
      <c r="BV71" s="332"/>
      <c r="BW71" s="332"/>
      <c r="BX71" s="332"/>
      <c r="BY71" s="332"/>
      <c r="BZ71" s="332"/>
      <c r="CA71" s="332"/>
      <c r="CB71" s="332"/>
      <c r="CC71" s="332"/>
      <c r="CD71" s="332"/>
      <c r="CE71" s="332"/>
      <c r="CF71" s="332"/>
      <c r="CG71" s="332"/>
      <c r="CH71" s="332"/>
      <c r="CI71" s="332"/>
      <c r="CJ71" s="332"/>
      <c r="CK71" s="332"/>
      <c r="CL71" s="332"/>
      <c r="CM71" s="332"/>
      <c r="CN71" s="332"/>
      <c r="CO71" s="332"/>
      <c r="CP71" s="332"/>
      <c r="CQ71" s="332"/>
      <c r="CR71" s="332"/>
      <c r="CS71" s="332"/>
    </row>
    <row r="72" spans="1:97" s="13" customFormat="1" ht="52.4" customHeight="1" thickBot="1" x14ac:dyDescent="0.4">
      <c r="A72" s="83" t="s">
        <v>182</v>
      </c>
      <c r="B72" s="84" t="s">
        <v>56</v>
      </c>
      <c r="C72" s="84" t="s">
        <v>57</v>
      </c>
      <c r="D72" s="84" t="s">
        <v>73</v>
      </c>
      <c r="E72" s="84" t="s">
        <v>58</v>
      </c>
      <c r="F72" s="84" t="s">
        <v>74</v>
      </c>
      <c r="G72" s="84" t="s">
        <v>75</v>
      </c>
      <c r="H72" s="36" t="s">
        <v>61</v>
      </c>
      <c r="I72" s="298" t="s">
        <v>180</v>
      </c>
      <c r="J72" s="17" t="s">
        <v>181</v>
      </c>
      <c r="K72" s="333" t="s">
        <v>76</v>
      </c>
      <c r="L72" s="334" t="s">
        <v>63</v>
      </c>
      <c r="M72" s="335" t="s">
        <v>34</v>
      </c>
      <c r="N72" s="301"/>
      <c r="O72" s="182"/>
      <c r="P72" s="182"/>
      <c r="Q72" s="302"/>
      <c r="R72" s="302"/>
      <c r="S72" s="302"/>
      <c r="T72" s="303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82"/>
      <c r="AR72" s="182"/>
      <c r="AS72" s="182"/>
      <c r="AT72" s="182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182"/>
      <c r="BF72" s="182"/>
      <c r="BG72" s="182"/>
      <c r="BH72" s="182"/>
      <c r="BI72" s="182"/>
      <c r="BJ72" s="304"/>
      <c r="BK72" s="304"/>
      <c r="BL72" s="304"/>
      <c r="BM72" s="304"/>
      <c r="BN72" s="304"/>
      <c r="BO72" s="304"/>
      <c r="BP72" s="304"/>
      <c r="BQ72" s="304"/>
      <c r="BR72" s="304"/>
      <c r="BS72" s="304"/>
      <c r="BT72" s="304"/>
      <c r="BU72" s="304"/>
      <c r="BV72" s="304"/>
      <c r="BW72" s="304"/>
      <c r="BX72" s="304"/>
      <c r="BY72" s="304"/>
      <c r="BZ72" s="304"/>
      <c r="CA72" s="304"/>
      <c r="CB72" s="304"/>
      <c r="CC72" s="304"/>
      <c r="CD72" s="304"/>
      <c r="CE72" s="304"/>
      <c r="CF72" s="304"/>
      <c r="CG72" s="304"/>
      <c r="CH72" s="304"/>
      <c r="CI72" s="304"/>
      <c r="CJ72" s="304"/>
      <c r="CK72" s="304"/>
      <c r="CL72" s="304"/>
      <c r="CM72" s="304"/>
      <c r="CN72" s="304"/>
      <c r="CO72" s="304"/>
      <c r="CP72" s="304"/>
      <c r="CQ72" s="304"/>
      <c r="CR72" s="304"/>
      <c r="CS72" s="304"/>
    </row>
    <row r="73" spans="1:97" ht="15.65" customHeight="1" x14ac:dyDescent="0.35">
      <c r="A73" s="143"/>
      <c r="B73" s="144"/>
      <c r="C73" s="145"/>
      <c r="D73" s="145"/>
      <c r="E73" s="76">
        <f t="shared" ref="E73:E82" si="9">Anno_rendicontato</f>
        <v>2024</v>
      </c>
      <c r="F73" s="148"/>
      <c r="G73" s="149"/>
      <c r="H73" s="150"/>
      <c r="I73" s="151"/>
      <c r="J73" s="150"/>
      <c r="K73" s="152"/>
      <c r="L73" s="152"/>
      <c r="M73" s="336">
        <f>K73+L73</f>
        <v>0</v>
      </c>
      <c r="N73" s="320"/>
      <c r="Q73" s="302"/>
      <c r="R73" s="302"/>
      <c r="S73" s="302"/>
      <c r="T73" s="307"/>
      <c r="Z73" s="302"/>
    </row>
    <row r="74" spans="1:97" ht="15.65" customHeight="1" x14ac:dyDescent="0.35">
      <c r="A74" s="136"/>
      <c r="B74" s="146"/>
      <c r="C74" s="138"/>
      <c r="D74" s="138"/>
      <c r="E74" s="58">
        <f t="shared" si="9"/>
        <v>2024</v>
      </c>
      <c r="F74" s="153"/>
      <c r="G74" s="154"/>
      <c r="H74" s="155"/>
      <c r="I74" s="156"/>
      <c r="J74" s="155"/>
      <c r="K74" s="157"/>
      <c r="L74" s="157"/>
      <c r="M74" s="337">
        <f t="shared" ref="M74:M82" si="10">K74+L74</f>
        <v>0</v>
      </c>
      <c r="N74" s="320"/>
      <c r="Q74" s="302"/>
      <c r="R74" s="302"/>
      <c r="S74" s="302"/>
      <c r="T74" s="307"/>
      <c r="Z74" s="302"/>
    </row>
    <row r="75" spans="1:97" ht="15.65" customHeight="1" x14ac:dyDescent="0.35">
      <c r="A75" s="136"/>
      <c r="B75" s="146"/>
      <c r="C75" s="138"/>
      <c r="D75" s="138"/>
      <c r="E75" s="58">
        <f t="shared" si="9"/>
        <v>2024</v>
      </c>
      <c r="F75" s="153"/>
      <c r="G75" s="154"/>
      <c r="H75" s="155"/>
      <c r="I75" s="156"/>
      <c r="J75" s="155"/>
      <c r="K75" s="157"/>
      <c r="L75" s="157"/>
      <c r="M75" s="337">
        <f t="shared" si="10"/>
        <v>0</v>
      </c>
      <c r="N75" s="320"/>
    </row>
    <row r="76" spans="1:97" ht="15.65" customHeight="1" x14ac:dyDescent="0.35">
      <c r="A76" s="136"/>
      <c r="B76" s="146"/>
      <c r="C76" s="138"/>
      <c r="D76" s="138"/>
      <c r="E76" s="58">
        <f t="shared" si="9"/>
        <v>2024</v>
      </c>
      <c r="F76" s="153"/>
      <c r="G76" s="154"/>
      <c r="H76" s="155"/>
      <c r="I76" s="156"/>
      <c r="J76" s="155"/>
      <c r="K76" s="157"/>
      <c r="L76" s="157"/>
      <c r="M76" s="337">
        <f t="shared" si="10"/>
        <v>0</v>
      </c>
      <c r="N76" s="320"/>
    </row>
    <row r="77" spans="1:97" ht="15.65" customHeight="1" x14ac:dyDescent="0.35">
      <c r="A77" s="136"/>
      <c r="B77" s="146"/>
      <c r="C77" s="138"/>
      <c r="D77" s="138"/>
      <c r="E77" s="58">
        <f t="shared" si="9"/>
        <v>2024</v>
      </c>
      <c r="F77" s="153"/>
      <c r="G77" s="154"/>
      <c r="H77" s="155"/>
      <c r="I77" s="156"/>
      <c r="J77" s="155"/>
      <c r="K77" s="157"/>
      <c r="L77" s="157"/>
      <c r="M77" s="337">
        <f t="shared" si="10"/>
        <v>0</v>
      </c>
      <c r="N77" s="320"/>
    </row>
    <row r="78" spans="1:97" ht="15.65" customHeight="1" x14ac:dyDescent="0.35">
      <c r="A78" s="136"/>
      <c r="B78" s="146"/>
      <c r="C78" s="138"/>
      <c r="D78" s="138"/>
      <c r="E78" s="58">
        <f t="shared" si="9"/>
        <v>2024</v>
      </c>
      <c r="F78" s="153"/>
      <c r="G78" s="154"/>
      <c r="H78" s="155"/>
      <c r="I78" s="156"/>
      <c r="J78" s="155"/>
      <c r="K78" s="157"/>
      <c r="L78" s="157"/>
      <c r="M78" s="337">
        <f t="shared" si="10"/>
        <v>0</v>
      </c>
      <c r="N78" s="320"/>
    </row>
    <row r="79" spans="1:97" ht="15.65" customHeight="1" x14ac:dyDescent="0.35">
      <c r="A79" s="136"/>
      <c r="B79" s="146"/>
      <c r="C79" s="138"/>
      <c r="D79" s="138"/>
      <c r="E79" s="58">
        <f t="shared" si="9"/>
        <v>2024</v>
      </c>
      <c r="F79" s="153"/>
      <c r="G79" s="154"/>
      <c r="H79" s="155"/>
      <c r="I79" s="156"/>
      <c r="J79" s="155"/>
      <c r="K79" s="157"/>
      <c r="L79" s="157"/>
      <c r="M79" s="337">
        <f t="shared" si="10"/>
        <v>0</v>
      </c>
      <c r="N79" s="320"/>
    </row>
    <row r="80" spans="1:97" ht="15.65" customHeight="1" x14ac:dyDescent="0.35">
      <c r="A80" s="136"/>
      <c r="B80" s="146"/>
      <c r="C80" s="138"/>
      <c r="D80" s="138"/>
      <c r="E80" s="58">
        <f t="shared" si="9"/>
        <v>2024</v>
      </c>
      <c r="F80" s="153"/>
      <c r="G80" s="154"/>
      <c r="H80" s="155"/>
      <c r="I80" s="156"/>
      <c r="J80" s="155"/>
      <c r="K80" s="157"/>
      <c r="L80" s="157"/>
      <c r="M80" s="337">
        <f t="shared" si="10"/>
        <v>0</v>
      </c>
      <c r="N80" s="320"/>
    </row>
    <row r="81" spans="1:97" ht="15.65" customHeight="1" x14ac:dyDescent="0.35">
      <c r="A81" s="136"/>
      <c r="B81" s="146"/>
      <c r="C81" s="138"/>
      <c r="D81" s="138"/>
      <c r="E81" s="58">
        <f t="shared" si="9"/>
        <v>2024</v>
      </c>
      <c r="F81" s="153"/>
      <c r="G81" s="154"/>
      <c r="H81" s="155"/>
      <c r="I81" s="156"/>
      <c r="J81" s="155"/>
      <c r="K81" s="157"/>
      <c r="L81" s="157"/>
      <c r="M81" s="337">
        <f t="shared" si="10"/>
        <v>0</v>
      </c>
      <c r="N81" s="320"/>
    </row>
    <row r="82" spans="1:97" ht="15.65" customHeight="1" thickBot="1" x14ac:dyDescent="0.4">
      <c r="A82" s="140"/>
      <c r="B82" s="147"/>
      <c r="C82" s="142"/>
      <c r="D82" s="142"/>
      <c r="E82" s="1">
        <f t="shared" si="9"/>
        <v>2024</v>
      </c>
      <c r="F82" s="158"/>
      <c r="G82" s="158"/>
      <c r="H82" s="159"/>
      <c r="I82" s="160"/>
      <c r="J82" s="159"/>
      <c r="K82" s="161"/>
      <c r="L82" s="161"/>
      <c r="M82" s="338">
        <f t="shared" si="10"/>
        <v>0</v>
      </c>
      <c r="N82" s="320"/>
    </row>
    <row r="83" spans="1:97" s="306" customFormat="1" ht="20.149999999999999" customHeight="1" thickBot="1" x14ac:dyDescent="0.4">
      <c r="C83" s="310"/>
      <c r="D83" s="310"/>
      <c r="E83" s="310"/>
      <c r="F83" s="310"/>
      <c r="G83" s="310"/>
      <c r="H83" s="310"/>
      <c r="I83" s="311"/>
      <c r="J83" s="310"/>
      <c r="K83" s="339">
        <f>SUM(K73:K82)</f>
        <v>0</v>
      </c>
      <c r="L83" s="339">
        <f>SUM(L73:L82)</f>
        <v>0</v>
      </c>
      <c r="M83" s="339">
        <f>SUM(M73:M82)</f>
        <v>0</v>
      </c>
      <c r="N83" s="315"/>
    </row>
    <row r="84" spans="1:97" s="306" customFormat="1" ht="9.65" customHeight="1" thickBot="1" x14ac:dyDescent="0.4">
      <c r="I84" s="316"/>
      <c r="K84" s="340"/>
      <c r="L84" s="341"/>
      <c r="M84" s="340"/>
      <c r="N84" s="320"/>
    </row>
    <row r="85" spans="1:97" s="8" customFormat="1" ht="21.65" customHeight="1" thickBot="1" x14ac:dyDescent="0.5">
      <c r="A85" s="539" t="str">
        <f>"SCHEDA COSTI MATERIALI  "&amp;Anno_rendicontato</f>
        <v>SCHEDA COSTI MATERIALI  2024</v>
      </c>
      <c r="B85" s="540"/>
      <c r="C85" s="540"/>
      <c r="D85" s="540"/>
      <c r="E85" s="540"/>
      <c r="F85" s="540"/>
      <c r="G85" s="540"/>
      <c r="H85" s="540"/>
      <c r="I85" s="540"/>
      <c r="J85" s="540"/>
      <c r="K85" s="541"/>
      <c r="L85" s="328" t="s">
        <v>9</v>
      </c>
      <c r="M85" s="329">
        <f>SUM(K88:K97)</f>
        <v>0</v>
      </c>
      <c r="N85" s="330"/>
      <c r="O85" s="331"/>
      <c r="P85" s="331"/>
      <c r="Q85" s="330"/>
      <c r="R85" s="330"/>
      <c r="S85" s="330"/>
      <c r="T85" s="330"/>
      <c r="U85" s="331"/>
      <c r="V85" s="331"/>
      <c r="W85" s="331"/>
      <c r="X85" s="331"/>
      <c r="Y85" s="331"/>
      <c r="Z85" s="331"/>
      <c r="AA85" s="331"/>
      <c r="AB85" s="331"/>
      <c r="AC85" s="331"/>
      <c r="AD85" s="331"/>
      <c r="AE85" s="331"/>
      <c r="AF85" s="331"/>
      <c r="AG85" s="331"/>
      <c r="AH85" s="331"/>
      <c r="AI85" s="331"/>
      <c r="AJ85" s="331"/>
      <c r="AK85" s="331"/>
      <c r="AL85" s="331"/>
      <c r="AM85" s="331"/>
      <c r="AN85" s="331"/>
      <c r="AO85" s="331"/>
      <c r="AP85" s="331"/>
      <c r="AQ85" s="331"/>
      <c r="AR85" s="331"/>
      <c r="AS85" s="331"/>
      <c r="AT85" s="331"/>
      <c r="AU85" s="331"/>
      <c r="AV85" s="331"/>
      <c r="AW85" s="331"/>
      <c r="AX85" s="331"/>
      <c r="AY85" s="331"/>
      <c r="AZ85" s="331"/>
      <c r="BA85" s="331"/>
      <c r="BB85" s="331"/>
      <c r="BC85" s="331"/>
      <c r="BD85" s="331"/>
      <c r="BE85" s="331"/>
      <c r="BF85" s="331"/>
      <c r="BG85" s="331"/>
      <c r="BH85" s="331"/>
      <c r="BI85" s="331"/>
      <c r="BJ85" s="332"/>
      <c r="BK85" s="332"/>
      <c r="BL85" s="332"/>
      <c r="BM85" s="332"/>
      <c r="BN85" s="332"/>
      <c r="BO85" s="332"/>
      <c r="BP85" s="332"/>
      <c r="BQ85" s="332"/>
      <c r="BR85" s="332"/>
      <c r="BS85" s="332"/>
      <c r="BT85" s="332"/>
      <c r="BU85" s="332"/>
      <c r="BV85" s="332"/>
      <c r="BW85" s="332"/>
      <c r="BX85" s="332"/>
      <c r="BY85" s="332"/>
      <c r="BZ85" s="332"/>
      <c r="CA85" s="332"/>
      <c r="CB85" s="332"/>
      <c r="CC85" s="332"/>
      <c r="CD85" s="332"/>
      <c r="CE85" s="332"/>
      <c r="CF85" s="332"/>
      <c r="CG85" s="332"/>
      <c r="CH85" s="332"/>
      <c r="CI85" s="332"/>
      <c r="CJ85" s="332"/>
      <c r="CK85" s="332"/>
      <c r="CL85" s="332"/>
      <c r="CM85" s="332"/>
      <c r="CN85" s="332"/>
      <c r="CO85" s="332"/>
      <c r="CP85" s="332"/>
      <c r="CQ85" s="332"/>
      <c r="CR85" s="332"/>
      <c r="CS85" s="332"/>
    </row>
    <row r="86" spans="1:97" s="8" customFormat="1" ht="21.65" customHeight="1" thickBot="1" x14ac:dyDescent="0.5">
      <c r="A86" s="594" t="s">
        <v>119</v>
      </c>
      <c r="B86" s="595"/>
      <c r="C86" s="595"/>
      <c r="D86" s="595"/>
      <c r="E86" s="595"/>
      <c r="F86" s="595"/>
      <c r="G86" s="595"/>
      <c r="H86" s="595"/>
      <c r="I86" s="595"/>
      <c r="J86" s="595"/>
      <c r="K86" s="595"/>
      <c r="L86" s="595"/>
      <c r="M86" s="596"/>
      <c r="N86" s="330"/>
      <c r="O86" s="331"/>
      <c r="P86" s="331"/>
      <c r="Q86" s="330"/>
      <c r="R86" s="330"/>
      <c r="S86" s="330"/>
      <c r="T86" s="330"/>
      <c r="U86" s="331"/>
      <c r="V86" s="331"/>
      <c r="W86" s="331"/>
      <c r="X86" s="331"/>
      <c r="Y86" s="331"/>
      <c r="Z86" s="331"/>
      <c r="AA86" s="331"/>
      <c r="AB86" s="331"/>
      <c r="AC86" s="331"/>
      <c r="AD86" s="331"/>
      <c r="AE86" s="331"/>
      <c r="AF86" s="331"/>
      <c r="AG86" s="331"/>
      <c r="AH86" s="331"/>
      <c r="AI86" s="331"/>
      <c r="AJ86" s="331"/>
      <c r="AK86" s="331"/>
      <c r="AL86" s="331"/>
      <c r="AM86" s="331"/>
      <c r="AN86" s="331"/>
      <c r="AO86" s="331"/>
      <c r="AP86" s="331"/>
      <c r="AQ86" s="331"/>
      <c r="AR86" s="331"/>
      <c r="AS86" s="331"/>
      <c r="AT86" s="331"/>
      <c r="AU86" s="331"/>
      <c r="AV86" s="331"/>
      <c r="AW86" s="331"/>
      <c r="AX86" s="331"/>
      <c r="AY86" s="331"/>
      <c r="AZ86" s="331"/>
      <c r="BA86" s="331"/>
      <c r="BB86" s="331"/>
      <c r="BC86" s="331"/>
      <c r="BD86" s="331"/>
      <c r="BE86" s="331"/>
      <c r="BF86" s="331"/>
      <c r="BG86" s="331"/>
      <c r="BH86" s="331"/>
      <c r="BI86" s="331"/>
      <c r="BJ86" s="332"/>
      <c r="BK86" s="332"/>
      <c r="BL86" s="332"/>
      <c r="BM86" s="332"/>
      <c r="BN86" s="332"/>
      <c r="BO86" s="332"/>
      <c r="BP86" s="332"/>
      <c r="BQ86" s="332"/>
      <c r="BR86" s="332"/>
      <c r="BS86" s="332"/>
      <c r="BT86" s="332"/>
      <c r="BU86" s="332"/>
      <c r="BV86" s="332"/>
      <c r="BW86" s="332"/>
      <c r="BX86" s="332"/>
      <c r="BY86" s="332"/>
      <c r="BZ86" s="332"/>
      <c r="CA86" s="332"/>
      <c r="CB86" s="332"/>
      <c r="CC86" s="332"/>
      <c r="CD86" s="332"/>
      <c r="CE86" s="332"/>
      <c r="CF86" s="332"/>
      <c r="CG86" s="332"/>
      <c r="CH86" s="332"/>
      <c r="CI86" s="332"/>
      <c r="CJ86" s="332"/>
      <c r="CK86" s="332"/>
      <c r="CL86" s="332"/>
      <c r="CM86" s="332"/>
      <c r="CN86" s="332"/>
      <c r="CO86" s="332"/>
      <c r="CP86" s="332"/>
      <c r="CQ86" s="332"/>
      <c r="CR86" s="332"/>
      <c r="CS86" s="332"/>
    </row>
    <row r="87" spans="1:97" s="13" customFormat="1" ht="52.4" customHeight="1" thickBot="1" x14ac:dyDescent="0.4">
      <c r="A87" s="83" t="s">
        <v>182</v>
      </c>
      <c r="B87" s="84" t="s">
        <v>56</v>
      </c>
      <c r="C87" s="84" t="s">
        <v>57</v>
      </c>
      <c r="D87" s="84" t="s">
        <v>73</v>
      </c>
      <c r="E87" s="84" t="s">
        <v>58</v>
      </c>
      <c r="F87" s="84" t="s">
        <v>74</v>
      </c>
      <c r="G87" s="84" t="s">
        <v>75</v>
      </c>
      <c r="H87" s="36" t="s">
        <v>61</v>
      </c>
      <c r="I87" s="298" t="s">
        <v>180</v>
      </c>
      <c r="J87" s="17" t="s">
        <v>181</v>
      </c>
      <c r="K87" s="333" t="s">
        <v>76</v>
      </c>
      <c r="L87" s="334" t="s">
        <v>63</v>
      </c>
      <c r="M87" s="335" t="s">
        <v>34</v>
      </c>
      <c r="N87" s="301"/>
      <c r="O87" s="182"/>
      <c r="P87" s="182"/>
      <c r="Q87" s="302"/>
      <c r="R87" s="302"/>
      <c r="S87" s="302"/>
      <c r="T87" s="303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82"/>
      <c r="AR87" s="182"/>
      <c r="AS87" s="182"/>
      <c r="AT87" s="182"/>
      <c r="AU87" s="182"/>
      <c r="AV87" s="182"/>
      <c r="AW87" s="182"/>
      <c r="AX87" s="182"/>
      <c r="AY87" s="182"/>
      <c r="AZ87" s="182"/>
      <c r="BA87" s="182"/>
      <c r="BB87" s="182"/>
      <c r="BC87" s="182"/>
      <c r="BD87" s="182"/>
      <c r="BE87" s="182"/>
      <c r="BF87" s="182"/>
      <c r="BG87" s="182"/>
      <c r="BH87" s="182"/>
      <c r="BI87" s="182"/>
      <c r="BJ87" s="304"/>
      <c r="BK87" s="304"/>
      <c r="BL87" s="304"/>
      <c r="BM87" s="304"/>
      <c r="BN87" s="304"/>
      <c r="BO87" s="304"/>
      <c r="BP87" s="304"/>
      <c r="BQ87" s="304"/>
      <c r="BR87" s="304"/>
      <c r="BS87" s="304"/>
      <c r="BT87" s="304"/>
      <c r="BU87" s="304"/>
      <c r="BV87" s="304"/>
      <c r="BW87" s="304"/>
      <c r="BX87" s="304"/>
      <c r="BY87" s="304"/>
      <c r="BZ87" s="304"/>
      <c r="CA87" s="304"/>
      <c r="CB87" s="304"/>
      <c r="CC87" s="304"/>
      <c r="CD87" s="304"/>
      <c r="CE87" s="304"/>
      <c r="CF87" s="304"/>
      <c r="CG87" s="304"/>
      <c r="CH87" s="304"/>
      <c r="CI87" s="304"/>
      <c r="CJ87" s="304"/>
      <c r="CK87" s="304"/>
      <c r="CL87" s="304"/>
      <c r="CM87" s="304"/>
      <c r="CN87" s="304"/>
      <c r="CO87" s="304"/>
      <c r="CP87" s="304"/>
      <c r="CQ87" s="304"/>
      <c r="CR87" s="304"/>
      <c r="CS87" s="304"/>
    </row>
    <row r="88" spans="1:97" ht="15.65" customHeight="1" x14ac:dyDescent="0.35">
      <c r="A88" s="143"/>
      <c r="B88" s="144"/>
      <c r="C88" s="145"/>
      <c r="D88" s="145"/>
      <c r="E88" s="76">
        <f t="shared" ref="E88:E97" si="11">Anno_rendicontato</f>
        <v>2024</v>
      </c>
      <c r="F88" s="148"/>
      <c r="G88" s="149"/>
      <c r="H88" s="150"/>
      <c r="I88" s="151"/>
      <c r="J88" s="150"/>
      <c r="K88" s="152"/>
      <c r="L88" s="152"/>
      <c r="M88" s="336">
        <f>K88+L88</f>
        <v>0</v>
      </c>
      <c r="N88" s="320"/>
      <c r="Q88" s="302"/>
      <c r="R88" s="302"/>
      <c r="S88" s="302"/>
      <c r="T88" s="307"/>
      <c r="Z88" s="302"/>
    </row>
    <row r="89" spans="1:97" ht="15.65" customHeight="1" x14ac:dyDescent="0.35">
      <c r="A89" s="136"/>
      <c r="B89" s="146"/>
      <c r="C89" s="138"/>
      <c r="D89" s="138"/>
      <c r="E89" s="58">
        <f t="shared" si="11"/>
        <v>2024</v>
      </c>
      <c r="F89" s="153"/>
      <c r="G89" s="154"/>
      <c r="H89" s="155"/>
      <c r="I89" s="156"/>
      <c r="J89" s="155"/>
      <c r="K89" s="157"/>
      <c r="L89" s="157"/>
      <c r="M89" s="337">
        <f t="shared" ref="M89:M97" si="12">K89+L89</f>
        <v>0</v>
      </c>
      <c r="N89" s="320"/>
      <c r="Q89" s="302"/>
      <c r="R89" s="302"/>
      <c r="S89" s="302"/>
      <c r="T89" s="307"/>
      <c r="Z89" s="302"/>
    </row>
    <row r="90" spans="1:97" ht="15.65" customHeight="1" x14ac:dyDescent="0.35">
      <c r="A90" s="136"/>
      <c r="B90" s="146"/>
      <c r="C90" s="138"/>
      <c r="D90" s="138"/>
      <c r="E90" s="58">
        <f t="shared" si="11"/>
        <v>2024</v>
      </c>
      <c r="F90" s="153"/>
      <c r="G90" s="154"/>
      <c r="H90" s="155"/>
      <c r="I90" s="156"/>
      <c r="J90" s="155"/>
      <c r="K90" s="157"/>
      <c r="L90" s="157"/>
      <c r="M90" s="337">
        <f t="shared" si="12"/>
        <v>0</v>
      </c>
      <c r="N90" s="320"/>
    </row>
    <row r="91" spans="1:97" ht="15.65" customHeight="1" x14ac:dyDescent="0.35">
      <c r="A91" s="136"/>
      <c r="B91" s="146"/>
      <c r="C91" s="138"/>
      <c r="D91" s="138"/>
      <c r="E91" s="58">
        <f t="shared" si="11"/>
        <v>2024</v>
      </c>
      <c r="F91" s="153"/>
      <c r="G91" s="154"/>
      <c r="H91" s="155"/>
      <c r="I91" s="156"/>
      <c r="J91" s="155"/>
      <c r="K91" s="157"/>
      <c r="L91" s="157"/>
      <c r="M91" s="337">
        <f t="shared" si="12"/>
        <v>0</v>
      </c>
      <c r="N91" s="320"/>
    </row>
    <row r="92" spans="1:97" ht="15.65" customHeight="1" x14ac:dyDescent="0.35">
      <c r="A92" s="136"/>
      <c r="B92" s="146"/>
      <c r="C92" s="138"/>
      <c r="D92" s="138"/>
      <c r="E92" s="58">
        <f t="shared" si="11"/>
        <v>2024</v>
      </c>
      <c r="F92" s="153"/>
      <c r="G92" s="154"/>
      <c r="H92" s="155"/>
      <c r="I92" s="156"/>
      <c r="J92" s="155"/>
      <c r="K92" s="157"/>
      <c r="L92" s="157"/>
      <c r="M92" s="337">
        <f t="shared" si="12"/>
        <v>0</v>
      </c>
      <c r="N92" s="320"/>
    </row>
    <row r="93" spans="1:97" ht="15.65" customHeight="1" x14ac:dyDescent="0.35">
      <c r="A93" s="136"/>
      <c r="B93" s="146"/>
      <c r="C93" s="138"/>
      <c r="D93" s="138"/>
      <c r="E93" s="58">
        <f t="shared" si="11"/>
        <v>2024</v>
      </c>
      <c r="F93" s="153"/>
      <c r="G93" s="154"/>
      <c r="H93" s="155"/>
      <c r="I93" s="156"/>
      <c r="J93" s="155"/>
      <c r="K93" s="157"/>
      <c r="L93" s="157"/>
      <c r="M93" s="337">
        <f t="shared" si="12"/>
        <v>0</v>
      </c>
      <c r="N93" s="320"/>
    </row>
    <row r="94" spans="1:97" ht="15.65" customHeight="1" x14ac:dyDescent="0.35">
      <c r="A94" s="136"/>
      <c r="B94" s="146"/>
      <c r="C94" s="138"/>
      <c r="D94" s="138"/>
      <c r="E94" s="58">
        <f t="shared" si="11"/>
        <v>2024</v>
      </c>
      <c r="F94" s="153"/>
      <c r="G94" s="154"/>
      <c r="H94" s="155"/>
      <c r="I94" s="156"/>
      <c r="J94" s="155"/>
      <c r="K94" s="157"/>
      <c r="L94" s="157"/>
      <c r="M94" s="337">
        <f t="shared" si="12"/>
        <v>0</v>
      </c>
      <c r="N94" s="320"/>
    </row>
    <row r="95" spans="1:97" ht="15.65" customHeight="1" x14ac:dyDescent="0.35">
      <c r="A95" s="136"/>
      <c r="B95" s="146"/>
      <c r="C95" s="138"/>
      <c r="D95" s="138"/>
      <c r="E95" s="58">
        <f t="shared" si="11"/>
        <v>2024</v>
      </c>
      <c r="F95" s="153"/>
      <c r="G95" s="154"/>
      <c r="H95" s="155"/>
      <c r="I95" s="156"/>
      <c r="J95" s="155"/>
      <c r="K95" s="157"/>
      <c r="L95" s="157"/>
      <c r="M95" s="337">
        <f t="shared" si="12"/>
        <v>0</v>
      </c>
      <c r="N95" s="320"/>
    </row>
    <row r="96" spans="1:97" ht="15.65" customHeight="1" x14ac:dyDescent="0.35">
      <c r="A96" s="136"/>
      <c r="B96" s="146"/>
      <c r="C96" s="138"/>
      <c r="D96" s="138"/>
      <c r="E96" s="58">
        <f t="shared" si="11"/>
        <v>2024</v>
      </c>
      <c r="F96" s="153"/>
      <c r="G96" s="154"/>
      <c r="H96" s="155"/>
      <c r="I96" s="156"/>
      <c r="J96" s="155"/>
      <c r="K96" s="157"/>
      <c r="L96" s="157"/>
      <c r="M96" s="337">
        <f t="shared" si="12"/>
        <v>0</v>
      </c>
      <c r="N96" s="320"/>
    </row>
    <row r="97" spans="1:14" ht="15.65" customHeight="1" thickBot="1" x14ac:dyDescent="0.4">
      <c r="A97" s="140"/>
      <c r="B97" s="147"/>
      <c r="C97" s="142"/>
      <c r="D97" s="142"/>
      <c r="E97" s="1">
        <f t="shared" si="11"/>
        <v>2024</v>
      </c>
      <c r="F97" s="158"/>
      <c r="G97" s="158"/>
      <c r="H97" s="159"/>
      <c r="I97" s="160"/>
      <c r="J97" s="159"/>
      <c r="K97" s="161"/>
      <c r="L97" s="161"/>
      <c r="M97" s="338">
        <f t="shared" si="12"/>
        <v>0</v>
      </c>
      <c r="N97" s="320"/>
    </row>
    <row r="98" spans="1:14" s="306" customFormat="1" ht="20.149999999999999" customHeight="1" thickBot="1" x14ac:dyDescent="0.4">
      <c r="C98" s="310"/>
      <c r="D98" s="310"/>
      <c r="E98" s="310"/>
      <c r="F98" s="310"/>
      <c r="G98" s="310"/>
      <c r="H98" s="310"/>
      <c r="I98" s="311"/>
      <c r="J98" s="310"/>
      <c r="K98" s="339">
        <f>SUM(K88:K97)</f>
        <v>0</v>
      </c>
      <c r="L98" s="339">
        <f>SUM(L88:L97)</f>
        <v>0</v>
      </c>
      <c r="M98" s="339">
        <f>SUM(M88:M97)</f>
        <v>0</v>
      </c>
      <c r="N98" s="315"/>
    </row>
    <row r="99" spans="1:14" s="306" customFormat="1" x14ac:dyDescent="0.35">
      <c r="I99" s="316"/>
      <c r="K99" s="340"/>
      <c r="L99" s="340"/>
      <c r="M99" s="340"/>
    </row>
    <row r="100" spans="1:14" s="306" customFormat="1" x14ac:dyDescent="0.35">
      <c r="I100" s="316"/>
      <c r="K100" s="340"/>
      <c r="L100" s="340"/>
      <c r="M100" s="340"/>
    </row>
    <row r="101" spans="1:14" s="306" customFormat="1" x14ac:dyDescent="0.35">
      <c r="I101" s="316"/>
      <c r="K101" s="340"/>
      <c r="L101" s="340"/>
      <c r="M101" s="340"/>
    </row>
    <row r="102" spans="1:14" s="306" customFormat="1" x14ac:dyDescent="0.35">
      <c r="B102" s="597" t="s">
        <v>78</v>
      </c>
      <c r="C102" s="597"/>
      <c r="D102" s="597"/>
      <c r="E102" s="597"/>
      <c r="F102" s="597"/>
      <c r="G102" s="597"/>
      <c r="H102" s="597"/>
      <c r="I102" s="597"/>
      <c r="J102" s="597"/>
      <c r="K102" s="597"/>
      <c r="L102" s="340"/>
      <c r="M102" s="340"/>
    </row>
    <row r="103" spans="1:14" s="306" customFormat="1" x14ac:dyDescent="0.35">
      <c r="I103" s="316"/>
      <c r="K103" s="340"/>
      <c r="L103" s="340"/>
      <c r="M103" s="340"/>
    </row>
    <row r="104" spans="1:14" s="306" customFormat="1" x14ac:dyDescent="0.35">
      <c r="I104" s="316"/>
      <c r="K104" s="340"/>
      <c r="L104" s="340"/>
      <c r="M104" s="340"/>
    </row>
    <row r="105" spans="1:14" s="306" customFormat="1" x14ac:dyDescent="0.35">
      <c r="I105" s="316"/>
      <c r="K105" s="340"/>
      <c r="L105" s="340"/>
      <c r="M105" s="340"/>
    </row>
    <row r="106" spans="1:14" s="306" customFormat="1" x14ac:dyDescent="0.35">
      <c r="I106" s="316"/>
      <c r="K106" s="340"/>
      <c r="L106" s="340"/>
      <c r="M106" s="340"/>
    </row>
    <row r="107" spans="1:14" s="306" customFormat="1" x14ac:dyDescent="0.35">
      <c r="I107" s="316"/>
      <c r="K107" s="340"/>
      <c r="L107" s="340"/>
      <c r="M107" s="340"/>
    </row>
    <row r="108" spans="1:14" s="306" customFormat="1" x14ac:dyDescent="0.35">
      <c r="I108" s="316"/>
      <c r="K108" s="340"/>
      <c r="L108" s="340"/>
      <c r="M108" s="340"/>
    </row>
    <row r="109" spans="1:14" s="306" customFormat="1" x14ac:dyDescent="0.35">
      <c r="I109" s="316"/>
      <c r="K109" s="340"/>
      <c r="L109" s="340"/>
      <c r="M109" s="340"/>
    </row>
    <row r="110" spans="1:14" s="306" customFormat="1" x14ac:dyDescent="0.35">
      <c r="I110" s="316"/>
      <c r="K110" s="340"/>
      <c r="L110" s="340"/>
      <c r="M110" s="340"/>
    </row>
    <row r="111" spans="1:14" s="306" customFormat="1" x14ac:dyDescent="0.35">
      <c r="I111" s="316"/>
      <c r="K111" s="340"/>
      <c r="L111" s="340"/>
      <c r="M111" s="340"/>
    </row>
    <row r="112" spans="1:14" s="306" customFormat="1" x14ac:dyDescent="0.35">
      <c r="I112" s="316"/>
      <c r="K112" s="340"/>
      <c r="L112" s="340"/>
      <c r="M112" s="340"/>
    </row>
    <row r="113" spans="9:13" s="306" customFormat="1" x14ac:dyDescent="0.35">
      <c r="I113" s="316"/>
      <c r="K113" s="340"/>
      <c r="L113" s="340"/>
      <c r="M113" s="340"/>
    </row>
    <row r="114" spans="9:13" s="306" customFormat="1" x14ac:dyDescent="0.35">
      <c r="I114" s="316"/>
      <c r="K114" s="340"/>
      <c r="L114" s="340"/>
      <c r="M114" s="340"/>
    </row>
    <row r="115" spans="9:13" s="306" customFormat="1" x14ac:dyDescent="0.35">
      <c r="I115" s="316"/>
      <c r="K115" s="340"/>
      <c r="L115" s="340"/>
      <c r="M115" s="340"/>
    </row>
    <row r="116" spans="9:13" s="306" customFormat="1" x14ac:dyDescent="0.35">
      <c r="I116" s="316"/>
      <c r="K116" s="340"/>
      <c r="L116" s="340"/>
      <c r="M116" s="340"/>
    </row>
    <row r="117" spans="9:13" s="306" customFormat="1" x14ac:dyDescent="0.35">
      <c r="I117" s="316"/>
      <c r="K117" s="340"/>
      <c r="L117" s="340"/>
      <c r="M117" s="340"/>
    </row>
    <row r="118" spans="9:13" s="306" customFormat="1" x14ac:dyDescent="0.35">
      <c r="I118" s="316"/>
      <c r="K118" s="340"/>
      <c r="L118" s="340"/>
      <c r="M118" s="340"/>
    </row>
    <row r="119" spans="9:13" s="306" customFormat="1" x14ac:dyDescent="0.35">
      <c r="I119" s="316"/>
      <c r="K119" s="340"/>
      <c r="L119" s="340"/>
      <c r="M119" s="340"/>
    </row>
    <row r="120" spans="9:13" s="306" customFormat="1" x14ac:dyDescent="0.35">
      <c r="I120" s="316"/>
      <c r="K120" s="340"/>
      <c r="L120" s="340"/>
      <c r="M120" s="340"/>
    </row>
    <row r="121" spans="9:13" s="306" customFormat="1" x14ac:dyDescent="0.35">
      <c r="I121" s="316"/>
      <c r="K121" s="340"/>
      <c r="L121" s="340"/>
      <c r="M121" s="340"/>
    </row>
    <row r="122" spans="9:13" s="306" customFormat="1" x14ac:dyDescent="0.35">
      <c r="I122" s="316"/>
      <c r="K122" s="340"/>
      <c r="L122" s="340"/>
      <c r="M122" s="340"/>
    </row>
    <row r="123" spans="9:13" s="306" customFormat="1" x14ac:dyDescent="0.35">
      <c r="I123" s="316"/>
      <c r="K123" s="340"/>
      <c r="L123" s="340"/>
      <c r="M123" s="340"/>
    </row>
    <row r="124" spans="9:13" s="306" customFormat="1" x14ac:dyDescent="0.35">
      <c r="I124" s="316"/>
      <c r="K124" s="340"/>
      <c r="L124" s="340"/>
      <c r="M124" s="340"/>
    </row>
    <row r="125" spans="9:13" s="306" customFormat="1" x14ac:dyDescent="0.35">
      <c r="I125" s="316"/>
      <c r="K125" s="340"/>
      <c r="L125" s="340"/>
      <c r="M125" s="340"/>
    </row>
    <row r="126" spans="9:13" s="306" customFormat="1" x14ac:dyDescent="0.35">
      <c r="I126" s="316"/>
      <c r="K126" s="340"/>
      <c r="L126" s="340"/>
      <c r="M126" s="340"/>
    </row>
    <row r="127" spans="9:13" s="306" customFormat="1" x14ac:dyDescent="0.35">
      <c r="I127" s="316"/>
      <c r="K127" s="340"/>
      <c r="L127" s="340"/>
      <c r="M127" s="340"/>
    </row>
    <row r="128" spans="9:13" s="306" customFormat="1" x14ac:dyDescent="0.35">
      <c r="I128" s="316"/>
      <c r="K128" s="340"/>
      <c r="L128" s="340"/>
      <c r="M128" s="340"/>
    </row>
    <row r="129" spans="9:13" s="306" customFormat="1" x14ac:dyDescent="0.35">
      <c r="I129" s="316"/>
      <c r="K129" s="340"/>
      <c r="L129" s="340"/>
      <c r="M129" s="340"/>
    </row>
    <row r="130" spans="9:13" s="306" customFormat="1" x14ac:dyDescent="0.35">
      <c r="I130" s="316"/>
      <c r="K130" s="340"/>
      <c r="L130" s="340"/>
      <c r="M130" s="340"/>
    </row>
    <row r="131" spans="9:13" s="306" customFormat="1" x14ac:dyDescent="0.35">
      <c r="I131" s="316"/>
      <c r="K131" s="340"/>
      <c r="L131" s="340"/>
      <c r="M131" s="340"/>
    </row>
    <row r="132" spans="9:13" s="306" customFormat="1" x14ac:dyDescent="0.35">
      <c r="I132" s="316"/>
      <c r="K132" s="340"/>
      <c r="L132" s="340"/>
      <c r="M132" s="340"/>
    </row>
    <row r="133" spans="9:13" s="306" customFormat="1" x14ac:dyDescent="0.35">
      <c r="I133" s="316"/>
      <c r="K133" s="340"/>
      <c r="L133" s="340"/>
      <c r="M133" s="340"/>
    </row>
    <row r="134" spans="9:13" s="306" customFormat="1" x14ac:dyDescent="0.35">
      <c r="I134" s="316"/>
      <c r="K134" s="340"/>
      <c r="L134" s="340"/>
      <c r="M134" s="340"/>
    </row>
    <row r="135" spans="9:13" s="306" customFormat="1" x14ac:dyDescent="0.35">
      <c r="I135" s="316"/>
      <c r="K135" s="340"/>
      <c r="L135" s="340"/>
      <c r="M135" s="340"/>
    </row>
    <row r="136" spans="9:13" s="306" customFormat="1" x14ac:dyDescent="0.35">
      <c r="I136" s="316"/>
      <c r="K136" s="340"/>
      <c r="L136" s="340"/>
      <c r="M136" s="340"/>
    </row>
    <row r="137" spans="9:13" s="306" customFormat="1" x14ac:dyDescent="0.35">
      <c r="I137" s="316"/>
      <c r="K137" s="340"/>
      <c r="L137" s="340"/>
      <c r="M137" s="340"/>
    </row>
    <row r="138" spans="9:13" s="306" customFormat="1" x14ac:dyDescent="0.35">
      <c r="I138" s="316"/>
      <c r="K138" s="340"/>
      <c r="L138" s="340"/>
      <c r="M138" s="340"/>
    </row>
    <row r="139" spans="9:13" s="306" customFormat="1" x14ac:dyDescent="0.35">
      <c r="I139" s="316"/>
      <c r="K139" s="340"/>
      <c r="L139" s="340"/>
      <c r="M139" s="340"/>
    </row>
    <row r="140" spans="9:13" s="306" customFormat="1" x14ac:dyDescent="0.35">
      <c r="I140" s="316"/>
      <c r="K140" s="340"/>
      <c r="L140" s="340"/>
      <c r="M140" s="340"/>
    </row>
    <row r="141" spans="9:13" s="306" customFormat="1" x14ac:dyDescent="0.35">
      <c r="I141" s="316"/>
      <c r="K141" s="340"/>
      <c r="L141" s="340"/>
      <c r="M141" s="340"/>
    </row>
    <row r="142" spans="9:13" s="306" customFormat="1" x14ac:dyDescent="0.35">
      <c r="I142" s="316"/>
      <c r="K142" s="340"/>
      <c r="L142" s="340"/>
      <c r="M142" s="340"/>
    </row>
    <row r="143" spans="9:13" s="306" customFormat="1" x14ac:dyDescent="0.35">
      <c r="I143" s="316"/>
      <c r="K143" s="340"/>
      <c r="L143" s="340"/>
      <c r="M143" s="340"/>
    </row>
    <row r="144" spans="9:13" s="306" customFormat="1" x14ac:dyDescent="0.35">
      <c r="I144" s="316"/>
      <c r="K144" s="340"/>
      <c r="L144" s="340"/>
      <c r="M144" s="340"/>
    </row>
    <row r="145" spans="9:13" s="306" customFormat="1" x14ac:dyDescent="0.35">
      <c r="I145" s="316"/>
      <c r="K145" s="340"/>
      <c r="L145" s="340"/>
      <c r="M145" s="340"/>
    </row>
    <row r="146" spans="9:13" s="306" customFormat="1" x14ac:dyDescent="0.35">
      <c r="I146" s="316"/>
      <c r="K146" s="340"/>
      <c r="L146" s="340"/>
      <c r="M146" s="340"/>
    </row>
    <row r="147" spans="9:13" s="306" customFormat="1" x14ac:dyDescent="0.35">
      <c r="I147" s="316"/>
      <c r="K147" s="340"/>
      <c r="L147" s="340"/>
      <c r="M147" s="340"/>
    </row>
    <row r="148" spans="9:13" s="306" customFormat="1" x14ac:dyDescent="0.35">
      <c r="I148" s="316"/>
      <c r="K148" s="340"/>
      <c r="L148" s="340"/>
      <c r="M148" s="340"/>
    </row>
    <row r="149" spans="9:13" s="306" customFormat="1" x14ac:dyDescent="0.35">
      <c r="I149" s="316"/>
      <c r="K149" s="340"/>
      <c r="L149" s="340"/>
      <c r="M149" s="340"/>
    </row>
    <row r="150" spans="9:13" s="306" customFormat="1" x14ac:dyDescent="0.35">
      <c r="I150" s="316"/>
      <c r="K150" s="340"/>
      <c r="L150" s="340"/>
      <c r="M150" s="340"/>
    </row>
    <row r="151" spans="9:13" s="306" customFormat="1" x14ac:dyDescent="0.35">
      <c r="I151" s="316"/>
      <c r="K151" s="340"/>
      <c r="L151" s="340"/>
      <c r="M151" s="340"/>
    </row>
    <row r="152" spans="9:13" s="306" customFormat="1" x14ac:dyDescent="0.35">
      <c r="I152" s="316"/>
      <c r="K152" s="340"/>
      <c r="L152" s="340"/>
      <c r="M152" s="340"/>
    </row>
    <row r="153" spans="9:13" s="306" customFormat="1" x14ac:dyDescent="0.35">
      <c r="I153" s="316"/>
      <c r="K153" s="340"/>
      <c r="L153" s="340"/>
      <c r="M153" s="340"/>
    </row>
    <row r="154" spans="9:13" s="306" customFormat="1" x14ac:dyDescent="0.35">
      <c r="I154" s="316"/>
      <c r="K154" s="340"/>
      <c r="L154" s="340"/>
      <c r="M154" s="340"/>
    </row>
    <row r="155" spans="9:13" s="306" customFormat="1" x14ac:dyDescent="0.35">
      <c r="I155" s="316"/>
      <c r="K155" s="340"/>
      <c r="L155" s="340"/>
      <c r="M155" s="340"/>
    </row>
    <row r="156" spans="9:13" s="306" customFormat="1" x14ac:dyDescent="0.35">
      <c r="I156" s="316"/>
      <c r="K156" s="340"/>
      <c r="L156" s="340"/>
      <c r="M156" s="340"/>
    </row>
    <row r="157" spans="9:13" s="306" customFormat="1" x14ac:dyDescent="0.35">
      <c r="I157" s="316"/>
      <c r="K157" s="340"/>
      <c r="L157" s="340"/>
      <c r="M157" s="340"/>
    </row>
    <row r="158" spans="9:13" s="306" customFormat="1" x14ac:dyDescent="0.35">
      <c r="I158" s="316"/>
      <c r="K158" s="340"/>
      <c r="L158" s="340"/>
      <c r="M158" s="340"/>
    </row>
    <row r="159" spans="9:13" s="306" customFormat="1" x14ac:dyDescent="0.35">
      <c r="I159" s="316"/>
      <c r="K159" s="340"/>
      <c r="L159" s="340"/>
      <c r="M159" s="340"/>
    </row>
    <row r="160" spans="9:13" s="306" customFormat="1" x14ac:dyDescent="0.35">
      <c r="I160" s="316"/>
      <c r="K160" s="340"/>
      <c r="L160" s="340"/>
      <c r="M160" s="340"/>
    </row>
    <row r="161" spans="9:13" s="306" customFormat="1" x14ac:dyDescent="0.35">
      <c r="I161" s="316"/>
      <c r="K161" s="340"/>
      <c r="L161" s="340"/>
      <c r="M161" s="340"/>
    </row>
    <row r="162" spans="9:13" s="306" customFormat="1" x14ac:dyDescent="0.35">
      <c r="I162" s="316"/>
      <c r="K162" s="340"/>
      <c r="L162" s="340"/>
      <c r="M162" s="340"/>
    </row>
    <row r="163" spans="9:13" s="306" customFormat="1" x14ac:dyDescent="0.35">
      <c r="I163" s="316"/>
      <c r="K163" s="340"/>
      <c r="L163" s="340"/>
      <c r="M163" s="340"/>
    </row>
    <row r="164" spans="9:13" s="306" customFormat="1" x14ac:dyDescent="0.35">
      <c r="I164" s="316"/>
      <c r="K164" s="340"/>
      <c r="L164" s="340"/>
      <c r="M164" s="340"/>
    </row>
    <row r="165" spans="9:13" s="306" customFormat="1" x14ac:dyDescent="0.35">
      <c r="I165" s="316"/>
      <c r="K165" s="340"/>
      <c r="L165" s="340"/>
      <c r="M165" s="340"/>
    </row>
    <row r="166" spans="9:13" s="306" customFormat="1" x14ac:dyDescent="0.35">
      <c r="I166" s="316"/>
      <c r="K166" s="340"/>
      <c r="L166" s="340"/>
      <c r="M166" s="340"/>
    </row>
    <row r="167" spans="9:13" s="306" customFormat="1" x14ac:dyDescent="0.35">
      <c r="I167" s="316"/>
      <c r="K167" s="340"/>
      <c r="L167" s="340"/>
      <c r="M167" s="340"/>
    </row>
    <row r="168" spans="9:13" s="306" customFormat="1" x14ac:dyDescent="0.35">
      <c r="I168" s="316"/>
      <c r="K168" s="340"/>
      <c r="L168" s="340"/>
      <c r="M168" s="340"/>
    </row>
    <row r="169" spans="9:13" s="306" customFormat="1" x14ac:dyDescent="0.35">
      <c r="I169" s="316"/>
      <c r="K169" s="340"/>
      <c r="L169" s="340"/>
      <c r="M169" s="340"/>
    </row>
    <row r="170" spans="9:13" s="306" customFormat="1" x14ac:dyDescent="0.35">
      <c r="I170" s="316"/>
      <c r="K170" s="340"/>
      <c r="L170" s="340"/>
      <c r="M170" s="340"/>
    </row>
    <row r="171" spans="9:13" s="306" customFormat="1" x14ac:dyDescent="0.35">
      <c r="I171" s="316"/>
      <c r="K171" s="340"/>
      <c r="L171" s="340"/>
      <c r="M171" s="340"/>
    </row>
    <row r="172" spans="9:13" s="306" customFormat="1" x14ac:dyDescent="0.35">
      <c r="I172" s="316"/>
      <c r="K172" s="340"/>
      <c r="L172" s="340"/>
      <c r="M172" s="340"/>
    </row>
    <row r="173" spans="9:13" s="306" customFormat="1" x14ac:dyDescent="0.35">
      <c r="I173" s="316"/>
      <c r="K173" s="340"/>
      <c r="L173" s="340"/>
      <c r="M173" s="340"/>
    </row>
    <row r="174" spans="9:13" s="306" customFormat="1" x14ac:dyDescent="0.35">
      <c r="I174" s="316"/>
      <c r="K174" s="340"/>
      <c r="L174" s="340"/>
      <c r="M174" s="340"/>
    </row>
    <row r="175" spans="9:13" s="306" customFormat="1" x14ac:dyDescent="0.35">
      <c r="I175" s="316"/>
      <c r="K175" s="340"/>
      <c r="L175" s="340"/>
      <c r="M175" s="340"/>
    </row>
    <row r="176" spans="9:13" s="306" customFormat="1" x14ac:dyDescent="0.35">
      <c r="I176" s="316"/>
      <c r="K176" s="340"/>
      <c r="L176" s="340"/>
      <c r="M176" s="340"/>
    </row>
    <row r="177" spans="9:13" s="306" customFormat="1" x14ac:dyDescent="0.35">
      <c r="I177" s="316"/>
      <c r="K177" s="340"/>
      <c r="L177" s="340"/>
      <c r="M177" s="340"/>
    </row>
    <row r="178" spans="9:13" s="306" customFormat="1" x14ac:dyDescent="0.35">
      <c r="I178" s="316"/>
      <c r="K178" s="340"/>
      <c r="L178" s="340"/>
      <c r="M178" s="340"/>
    </row>
    <row r="179" spans="9:13" s="306" customFormat="1" x14ac:dyDescent="0.35">
      <c r="I179" s="316"/>
      <c r="K179" s="340"/>
      <c r="L179" s="340"/>
      <c r="M179" s="340"/>
    </row>
    <row r="180" spans="9:13" s="306" customFormat="1" x14ac:dyDescent="0.35">
      <c r="I180" s="316"/>
      <c r="K180" s="340"/>
      <c r="L180" s="340"/>
      <c r="M180" s="340"/>
    </row>
    <row r="181" spans="9:13" s="306" customFormat="1" x14ac:dyDescent="0.35">
      <c r="I181" s="316"/>
      <c r="K181" s="340"/>
      <c r="L181" s="340"/>
      <c r="M181" s="340"/>
    </row>
    <row r="182" spans="9:13" s="306" customFormat="1" x14ac:dyDescent="0.35">
      <c r="I182" s="316"/>
      <c r="K182" s="340"/>
      <c r="L182" s="340"/>
      <c r="M182" s="340"/>
    </row>
    <row r="183" spans="9:13" s="306" customFormat="1" x14ac:dyDescent="0.35">
      <c r="I183" s="316"/>
      <c r="K183" s="340"/>
      <c r="L183" s="340"/>
      <c r="M183" s="340"/>
    </row>
    <row r="184" spans="9:13" s="306" customFormat="1" x14ac:dyDescent="0.35">
      <c r="I184" s="316"/>
      <c r="K184" s="340"/>
      <c r="L184" s="340"/>
      <c r="M184" s="340"/>
    </row>
    <row r="185" spans="9:13" s="306" customFormat="1" x14ac:dyDescent="0.35">
      <c r="I185" s="316"/>
      <c r="K185" s="340"/>
      <c r="L185" s="340"/>
      <c r="M185" s="340"/>
    </row>
    <row r="186" spans="9:13" s="306" customFormat="1" x14ac:dyDescent="0.35">
      <c r="I186" s="316"/>
      <c r="K186" s="340"/>
      <c r="L186" s="340"/>
      <c r="M186" s="340"/>
    </row>
    <row r="187" spans="9:13" s="306" customFormat="1" x14ac:dyDescent="0.35">
      <c r="I187" s="316"/>
      <c r="K187" s="340"/>
      <c r="L187" s="340"/>
      <c r="M187" s="340"/>
    </row>
    <row r="188" spans="9:13" s="306" customFormat="1" x14ac:dyDescent="0.35">
      <c r="I188" s="316"/>
      <c r="K188" s="340"/>
      <c r="L188" s="340"/>
      <c r="M188" s="340"/>
    </row>
    <row r="189" spans="9:13" s="306" customFormat="1" x14ac:dyDescent="0.35">
      <c r="I189" s="316"/>
      <c r="K189" s="340"/>
      <c r="L189" s="340"/>
      <c r="M189" s="340"/>
    </row>
    <row r="190" spans="9:13" s="306" customFormat="1" x14ac:dyDescent="0.35">
      <c r="I190" s="316"/>
      <c r="K190" s="340"/>
      <c r="L190" s="340"/>
      <c r="M190" s="340"/>
    </row>
    <row r="191" spans="9:13" s="306" customFormat="1" x14ac:dyDescent="0.35">
      <c r="I191" s="316"/>
      <c r="K191" s="340"/>
      <c r="L191" s="340"/>
      <c r="M191" s="340"/>
    </row>
    <row r="192" spans="9:13" s="306" customFormat="1" x14ac:dyDescent="0.35">
      <c r="I192" s="316"/>
      <c r="K192" s="340"/>
      <c r="L192" s="340"/>
      <c r="M192" s="340"/>
    </row>
    <row r="193" spans="9:13" s="306" customFormat="1" x14ac:dyDescent="0.35">
      <c r="I193" s="316"/>
      <c r="K193" s="340"/>
      <c r="L193" s="340"/>
      <c r="M193" s="340"/>
    </row>
    <row r="194" spans="9:13" s="306" customFormat="1" x14ac:dyDescent="0.35">
      <c r="I194" s="316"/>
      <c r="K194" s="340"/>
      <c r="L194" s="340"/>
      <c r="M194" s="340"/>
    </row>
    <row r="195" spans="9:13" s="306" customFormat="1" x14ac:dyDescent="0.35">
      <c r="I195" s="316"/>
      <c r="K195" s="340"/>
      <c r="L195" s="340"/>
      <c r="M195" s="340"/>
    </row>
    <row r="196" spans="9:13" s="306" customFormat="1" x14ac:dyDescent="0.35">
      <c r="I196" s="316"/>
      <c r="K196" s="340"/>
      <c r="L196" s="340"/>
      <c r="M196" s="340"/>
    </row>
    <row r="197" spans="9:13" s="306" customFormat="1" x14ac:dyDescent="0.35">
      <c r="I197" s="316"/>
      <c r="K197" s="340"/>
      <c r="L197" s="340"/>
      <c r="M197" s="340"/>
    </row>
    <row r="198" spans="9:13" s="306" customFormat="1" x14ac:dyDescent="0.35">
      <c r="I198" s="316"/>
      <c r="K198" s="340"/>
      <c r="L198" s="340"/>
      <c r="M198" s="340"/>
    </row>
    <row r="199" spans="9:13" s="306" customFormat="1" x14ac:dyDescent="0.35">
      <c r="I199" s="316"/>
      <c r="K199" s="340"/>
      <c r="L199" s="340"/>
      <c r="M199" s="340"/>
    </row>
    <row r="200" spans="9:13" s="306" customFormat="1" x14ac:dyDescent="0.35">
      <c r="I200" s="316"/>
      <c r="K200" s="340"/>
      <c r="L200" s="340"/>
      <c r="M200" s="340"/>
    </row>
    <row r="201" spans="9:13" s="306" customFormat="1" x14ac:dyDescent="0.35">
      <c r="I201" s="316"/>
      <c r="K201" s="340"/>
      <c r="L201" s="340"/>
      <c r="M201" s="340"/>
    </row>
    <row r="202" spans="9:13" s="306" customFormat="1" x14ac:dyDescent="0.35">
      <c r="I202" s="316"/>
      <c r="K202" s="340"/>
      <c r="L202" s="340"/>
      <c r="M202" s="340"/>
    </row>
    <row r="203" spans="9:13" s="306" customFormat="1" x14ac:dyDescent="0.35">
      <c r="I203" s="316"/>
      <c r="K203" s="340"/>
      <c r="L203" s="340"/>
      <c r="M203" s="340"/>
    </row>
    <row r="204" spans="9:13" s="306" customFormat="1" x14ac:dyDescent="0.35">
      <c r="I204" s="316"/>
      <c r="K204" s="340"/>
      <c r="L204" s="340"/>
      <c r="M204" s="340"/>
    </row>
    <row r="205" spans="9:13" s="306" customFormat="1" x14ac:dyDescent="0.35">
      <c r="I205" s="316"/>
      <c r="K205" s="340"/>
      <c r="L205" s="340"/>
      <c r="M205" s="340"/>
    </row>
    <row r="206" spans="9:13" s="306" customFormat="1" x14ac:dyDescent="0.35">
      <c r="I206" s="316"/>
      <c r="K206" s="340"/>
      <c r="L206" s="340"/>
      <c r="M206" s="340"/>
    </row>
    <row r="207" spans="9:13" s="306" customFormat="1" x14ac:dyDescent="0.35">
      <c r="I207" s="316"/>
      <c r="K207" s="340"/>
      <c r="L207" s="340"/>
      <c r="M207" s="340"/>
    </row>
    <row r="208" spans="9:13" s="306" customFormat="1" x14ac:dyDescent="0.35">
      <c r="I208" s="316"/>
      <c r="K208" s="340"/>
      <c r="L208" s="340"/>
      <c r="M208" s="340"/>
    </row>
    <row r="209" spans="9:13" s="306" customFormat="1" x14ac:dyDescent="0.35">
      <c r="I209" s="316"/>
      <c r="K209" s="340"/>
      <c r="L209" s="340"/>
      <c r="M209" s="340"/>
    </row>
    <row r="210" spans="9:13" s="306" customFormat="1" x14ac:dyDescent="0.35">
      <c r="I210" s="316"/>
      <c r="K210" s="340"/>
      <c r="L210" s="340"/>
      <c r="M210" s="340"/>
    </row>
    <row r="211" spans="9:13" s="306" customFormat="1" x14ac:dyDescent="0.35">
      <c r="I211" s="316"/>
      <c r="K211" s="340"/>
      <c r="L211" s="340"/>
      <c r="M211" s="340"/>
    </row>
    <row r="212" spans="9:13" s="306" customFormat="1" x14ac:dyDescent="0.35">
      <c r="I212" s="316"/>
      <c r="K212" s="340"/>
      <c r="L212" s="340"/>
      <c r="M212" s="340"/>
    </row>
    <row r="213" spans="9:13" s="306" customFormat="1" x14ac:dyDescent="0.35">
      <c r="I213" s="316"/>
      <c r="K213" s="340"/>
      <c r="L213" s="340"/>
      <c r="M213" s="340"/>
    </row>
    <row r="214" spans="9:13" s="306" customFormat="1" x14ac:dyDescent="0.35">
      <c r="I214" s="316"/>
      <c r="K214" s="340"/>
      <c r="L214" s="340"/>
      <c r="M214" s="340"/>
    </row>
    <row r="215" spans="9:13" s="306" customFormat="1" x14ac:dyDescent="0.35">
      <c r="I215" s="316"/>
      <c r="K215" s="340"/>
      <c r="L215" s="340"/>
      <c r="M215" s="340"/>
    </row>
    <row r="216" spans="9:13" s="306" customFormat="1" x14ac:dyDescent="0.35">
      <c r="I216" s="316"/>
      <c r="K216" s="340"/>
      <c r="L216" s="340"/>
      <c r="M216" s="340"/>
    </row>
    <row r="217" spans="9:13" s="306" customFormat="1" x14ac:dyDescent="0.35">
      <c r="I217" s="316"/>
      <c r="K217" s="340"/>
      <c r="L217" s="340"/>
      <c r="M217" s="340"/>
    </row>
    <row r="218" spans="9:13" s="306" customFormat="1" x14ac:dyDescent="0.35">
      <c r="I218" s="316"/>
      <c r="K218" s="340"/>
      <c r="L218" s="340"/>
      <c r="M218" s="340"/>
    </row>
    <row r="219" spans="9:13" s="306" customFormat="1" x14ac:dyDescent="0.35">
      <c r="I219" s="316"/>
      <c r="K219" s="340"/>
      <c r="L219" s="340"/>
      <c r="M219" s="340"/>
    </row>
    <row r="220" spans="9:13" s="306" customFormat="1" x14ac:dyDescent="0.35">
      <c r="I220" s="316"/>
      <c r="K220" s="340"/>
      <c r="L220" s="340"/>
      <c r="M220" s="340"/>
    </row>
    <row r="221" spans="9:13" s="306" customFormat="1" x14ac:dyDescent="0.35">
      <c r="I221" s="316"/>
      <c r="K221" s="340"/>
      <c r="L221" s="340"/>
      <c r="M221" s="340"/>
    </row>
    <row r="222" spans="9:13" s="306" customFormat="1" x14ac:dyDescent="0.35">
      <c r="I222" s="316"/>
      <c r="K222" s="340"/>
      <c r="L222" s="340"/>
      <c r="M222" s="340"/>
    </row>
    <row r="223" spans="9:13" s="306" customFormat="1" x14ac:dyDescent="0.35">
      <c r="I223" s="316"/>
      <c r="K223" s="340"/>
      <c r="L223" s="340"/>
      <c r="M223" s="340"/>
    </row>
    <row r="224" spans="9:13" s="306" customFormat="1" x14ac:dyDescent="0.35">
      <c r="I224" s="316"/>
      <c r="K224" s="340"/>
      <c r="L224" s="340"/>
      <c r="M224" s="340"/>
    </row>
    <row r="225" spans="9:13" s="306" customFormat="1" x14ac:dyDescent="0.35">
      <c r="I225" s="316"/>
      <c r="K225" s="340"/>
      <c r="L225" s="340"/>
      <c r="M225" s="340"/>
    </row>
    <row r="226" spans="9:13" s="306" customFormat="1" x14ac:dyDescent="0.35">
      <c r="I226" s="316"/>
      <c r="K226" s="340"/>
      <c r="L226" s="340"/>
      <c r="M226" s="340"/>
    </row>
    <row r="227" spans="9:13" s="306" customFormat="1" x14ac:dyDescent="0.35">
      <c r="I227" s="316"/>
      <c r="K227" s="340"/>
      <c r="L227" s="340"/>
      <c r="M227" s="340"/>
    </row>
    <row r="228" spans="9:13" s="306" customFormat="1" x14ac:dyDescent="0.35">
      <c r="I228" s="316"/>
      <c r="K228" s="340"/>
      <c r="L228" s="340"/>
      <c r="M228" s="340"/>
    </row>
    <row r="229" spans="9:13" s="306" customFormat="1" x14ac:dyDescent="0.35">
      <c r="I229" s="316"/>
      <c r="K229" s="340"/>
      <c r="L229" s="340"/>
      <c r="M229" s="340"/>
    </row>
    <row r="230" spans="9:13" s="306" customFormat="1" x14ac:dyDescent="0.35">
      <c r="I230" s="316"/>
      <c r="K230" s="340"/>
      <c r="L230" s="340"/>
      <c r="M230" s="340"/>
    </row>
    <row r="231" spans="9:13" s="306" customFormat="1" x14ac:dyDescent="0.35">
      <c r="I231" s="316"/>
      <c r="K231" s="340"/>
      <c r="L231" s="340"/>
      <c r="M231" s="340"/>
    </row>
    <row r="232" spans="9:13" s="306" customFormat="1" x14ac:dyDescent="0.35">
      <c r="I232" s="316"/>
      <c r="K232" s="340"/>
      <c r="L232" s="340"/>
      <c r="M232" s="340"/>
    </row>
    <row r="233" spans="9:13" s="306" customFormat="1" x14ac:dyDescent="0.35">
      <c r="I233" s="316"/>
      <c r="K233" s="340"/>
      <c r="L233" s="340"/>
      <c r="M233" s="340"/>
    </row>
    <row r="234" spans="9:13" s="306" customFormat="1" x14ac:dyDescent="0.35">
      <c r="I234" s="316"/>
      <c r="K234" s="340"/>
      <c r="L234" s="340"/>
      <c r="M234" s="340"/>
    </row>
    <row r="235" spans="9:13" s="306" customFormat="1" x14ac:dyDescent="0.35">
      <c r="I235" s="316"/>
      <c r="K235" s="340"/>
      <c r="L235" s="340"/>
      <c r="M235" s="340"/>
    </row>
    <row r="236" spans="9:13" s="306" customFormat="1" x14ac:dyDescent="0.35">
      <c r="I236" s="316"/>
      <c r="K236" s="340"/>
      <c r="L236" s="340"/>
      <c r="M236" s="340"/>
    </row>
    <row r="237" spans="9:13" s="306" customFormat="1" x14ac:dyDescent="0.35">
      <c r="I237" s="316"/>
      <c r="K237" s="340"/>
      <c r="L237" s="340"/>
      <c r="M237" s="340"/>
    </row>
    <row r="238" spans="9:13" s="306" customFormat="1" x14ac:dyDescent="0.35">
      <c r="I238" s="316"/>
      <c r="K238" s="340"/>
      <c r="L238" s="340"/>
      <c r="M238" s="340"/>
    </row>
    <row r="239" spans="9:13" s="306" customFormat="1" x14ac:dyDescent="0.35">
      <c r="I239" s="316"/>
      <c r="K239" s="340"/>
      <c r="L239" s="340"/>
      <c r="M239" s="340"/>
    </row>
    <row r="240" spans="9:13" s="306" customFormat="1" x14ac:dyDescent="0.35">
      <c r="I240" s="316"/>
      <c r="K240" s="340"/>
      <c r="L240" s="340"/>
      <c r="M240" s="340"/>
    </row>
    <row r="241" spans="9:13" s="306" customFormat="1" x14ac:dyDescent="0.35">
      <c r="I241" s="316"/>
      <c r="K241" s="340"/>
      <c r="L241" s="340"/>
      <c r="M241" s="340"/>
    </row>
    <row r="242" spans="9:13" s="306" customFormat="1" x14ac:dyDescent="0.35">
      <c r="I242" s="316"/>
      <c r="K242" s="340"/>
      <c r="L242" s="340"/>
      <c r="M242" s="340"/>
    </row>
    <row r="243" spans="9:13" s="306" customFormat="1" x14ac:dyDescent="0.35">
      <c r="I243" s="316"/>
      <c r="K243" s="340"/>
      <c r="L243" s="340"/>
      <c r="M243" s="340"/>
    </row>
    <row r="244" spans="9:13" s="306" customFormat="1" x14ac:dyDescent="0.35">
      <c r="I244" s="316"/>
      <c r="K244" s="340"/>
      <c r="L244" s="340"/>
      <c r="M244" s="340"/>
    </row>
    <row r="245" spans="9:13" s="306" customFormat="1" x14ac:dyDescent="0.35">
      <c r="I245" s="316"/>
      <c r="K245" s="340"/>
      <c r="L245" s="340"/>
      <c r="M245" s="340"/>
    </row>
    <row r="246" spans="9:13" s="306" customFormat="1" x14ac:dyDescent="0.35">
      <c r="I246" s="316"/>
      <c r="K246" s="340"/>
      <c r="L246" s="340"/>
      <c r="M246" s="340"/>
    </row>
    <row r="247" spans="9:13" s="306" customFormat="1" x14ac:dyDescent="0.35">
      <c r="I247" s="316"/>
      <c r="K247" s="340"/>
      <c r="L247" s="340"/>
      <c r="M247" s="340"/>
    </row>
    <row r="248" spans="9:13" s="306" customFormat="1" x14ac:dyDescent="0.35">
      <c r="I248" s="316"/>
      <c r="K248" s="340"/>
      <c r="L248" s="340"/>
      <c r="M248" s="340"/>
    </row>
    <row r="249" spans="9:13" s="306" customFormat="1" x14ac:dyDescent="0.35">
      <c r="I249" s="316"/>
      <c r="K249" s="340"/>
      <c r="L249" s="340"/>
      <c r="M249" s="340"/>
    </row>
    <row r="250" spans="9:13" s="306" customFormat="1" x14ac:dyDescent="0.35">
      <c r="I250" s="316"/>
      <c r="K250" s="340"/>
      <c r="L250" s="340"/>
      <c r="M250" s="340"/>
    </row>
    <row r="251" spans="9:13" s="306" customFormat="1" x14ac:dyDescent="0.35">
      <c r="I251" s="316"/>
      <c r="K251" s="340"/>
      <c r="L251" s="340"/>
      <c r="M251" s="340"/>
    </row>
    <row r="252" spans="9:13" s="306" customFormat="1" x14ac:dyDescent="0.35">
      <c r="I252" s="316"/>
      <c r="K252" s="340"/>
      <c r="L252" s="340"/>
      <c r="M252" s="340"/>
    </row>
    <row r="253" spans="9:13" s="306" customFormat="1" x14ac:dyDescent="0.35">
      <c r="I253" s="316"/>
      <c r="K253" s="340"/>
      <c r="L253" s="340"/>
      <c r="M253" s="340"/>
    </row>
    <row r="254" spans="9:13" s="306" customFormat="1" x14ac:dyDescent="0.35">
      <c r="I254" s="316"/>
      <c r="K254" s="340"/>
      <c r="L254" s="340"/>
      <c r="M254" s="340"/>
    </row>
    <row r="255" spans="9:13" s="306" customFormat="1" x14ac:dyDescent="0.35">
      <c r="I255" s="316"/>
      <c r="K255" s="340"/>
      <c r="L255" s="340"/>
      <c r="M255" s="340"/>
    </row>
    <row r="256" spans="9:13" s="306" customFormat="1" x14ac:dyDescent="0.35">
      <c r="I256" s="316"/>
      <c r="K256" s="340"/>
      <c r="L256" s="340"/>
      <c r="M256" s="340"/>
    </row>
    <row r="257" spans="9:13" s="306" customFormat="1" x14ac:dyDescent="0.35">
      <c r="I257" s="316"/>
      <c r="K257" s="340"/>
      <c r="L257" s="340"/>
      <c r="M257" s="340"/>
    </row>
    <row r="258" spans="9:13" s="306" customFormat="1" x14ac:dyDescent="0.35">
      <c r="I258" s="316"/>
      <c r="K258" s="340"/>
      <c r="L258" s="340"/>
      <c r="M258" s="340"/>
    </row>
    <row r="259" spans="9:13" s="306" customFormat="1" x14ac:dyDescent="0.35">
      <c r="I259" s="316"/>
      <c r="K259" s="340"/>
      <c r="L259" s="340"/>
      <c r="M259" s="340"/>
    </row>
    <row r="260" spans="9:13" s="306" customFormat="1" x14ac:dyDescent="0.35">
      <c r="I260" s="316"/>
      <c r="K260" s="340"/>
      <c r="L260" s="340"/>
      <c r="M260" s="340"/>
    </row>
    <row r="261" spans="9:13" s="306" customFormat="1" x14ac:dyDescent="0.35">
      <c r="I261" s="316"/>
      <c r="K261" s="340"/>
      <c r="L261" s="340"/>
      <c r="M261" s="340"/>
    </row>
    <row r="262" spans="9:13" s="306" customFormat="1" x14ac:dyDescent="0.35">
      <c r="I262" s="316"/>
      <c r="K262" s="340"/>
      <c r="L262" s="340"/>
      <c r="M262" s="340"/>
    </row>
    <row r="263" spans="9:13" s="306" customFormat="1" x14ac:dyDescent="0.35">
      <c r="I263" s="316"/>
      <c r="K263" s="340"/>
      <c r="L263" s="340"/>
      <c r="M263" s="340"/>
    </row>
    <row r="264" spans="9:13" s="306" customFormat="1" x14ac:dyDescent="0.35">
      <c r="I264" s="316"/>
      <c r="K264" s="340"/>
      <c r="L264" s="340"/>
      <c r="M264" s="340"/>
    </row>
    <row r="265" spans="9:13" s="306" customFormat="1" x14ac:dyDescent="0.35">
      <c r="I265" s="316"/>
      <c r="K265" s="340"/>
      <c r="L265" s="340"/>
      <c r="M265" s="340"/>
    </row>
    <row r="266" spans="9:13" s="306" customFormat="1" x14ac:dyDescent="0.35">
      <c r="I266" s="316"/>
      <c r="K266" s="340"/>
      <c r="L266" s="340"/>
      <c r="M266" s="340"/>
    </row>
    <row r="267" spans="9:13" s="306" customFormat="1" x14ac:dyDescent="0.35">
      <c r="I267" s="316"/>
      <c r="K267" s="340"/>
      <c r="L267" s="340"/>
      <c r="M267" s="340"/>
    </row>
    <row r="268" spans="9:13" s="306" customFormat="1" x14ac:dyDescent="0.35">
      <c r="I268" s="316"/>
      <c r="K268" s="340"/>
      <c r="L268" s="340"/>
      <c r="M268" s="340"/>
    </row>
    <row r="269" spans="9:13" s="306" customFormat="1" x14ac:dyDescent="0.35">
      <c r="I269" s="316"/>
      <c r="K269" s="340"/>
      <c r="L269" s="340"/>
      <c r="M269" s="340"/>
    </row>
    <row r="270" spans="9:13" s="306" customFormat="1" x14ac:dyDescent="0.35">
      <c r="I270" s="316"/>
      <c r="K270" s="340"/>
      <c r="L270" s="340"/>
      <c r="M270" s="340"/>
    </row>
    <row r="271" spans="9:13" s="306" customFormat="1" x14ac:dyDescent="0.35">
      <c r="I271" s="316"/>
      <c r="K271" s="340"/>
      <c r="L271" s="340"/>
      <c r="M271" s="340"/>
    </row>
    <row r="272" spans="9:13" s="306" customFormat="1" x14ac:dyDescent="0.35">
      <c r="I272" s="316"/>
      <c r="K272" s="340"/>
      <c r="L272" s="340"/>
      <c r="M272" s="340"/>
    </row>
    <row r="273" spans="9:13" s="306" customFormat="1" x14ac:dyDescent="0.35">
      <c r="I273" s="316"/>
      <c r="K273" s="340"/>
      <c r="L273" s="340"/>
      <c r="M273" s="340"/>
    </row>
    <row r="274" spans="9:13" s="306" customFormat="1" x14ac:dyDescent="0.35">
      <c r="I274" s="316"/>
      <c r="K274" s="340"/>
      <c r="L274" s="340"/>
      <c r="M274" s="340"/>
    </row>
    <row r="275" spans="9:13" s="306" customFormat="1" x14ac:dyDescent="0.35">
      <c r="I275" s="316"/>
      <c r="K275" s="340"/>
      <c r="L275" s="340"/>
      <c r="M275" s="340"/>
    </row>
    <row r="276" spans="9:13" s="306" customFormat="1" x14ac:dyDescent="0.35">
      <c r="I276" s="316"/>
      <c r="K276" s="340"/>
      <c r="L276" s="340"/>
      <c r="M276" s="340"/>
    </row>
    <row r="277" spans="9:13" s="306" customFormat="1" x14ac:dyDescent="0.35">
      <c r="I277" s="316"/>
      <c r="K277" s="340"/>
      <c r="L277" s="340"/>
      <c r="M277" s="340"/>
    </row>
    <row r="278" spans="9:13" s="306" customFormat="1" x14ac:dyDescent="0.35">
      <c r="I278" s="316"/>
      <c r="K278" s="340"/>
      <c r="L278" s="340"/>
      <c r="M278" s="340"/>
    </row>
    <row r="279" spans="9:13" s="306" customFormat="1" x14ac:dyDescent="0.35">
      <c r="I279" s="316"/>
      <c r="K279" s="340"/>
      <c r="L279" s="340"/>
      <c r="M279" s="340"/>
    </row>
    <row r="280" spans="9:13" s="306" customFormat="1" x14ac:dyDescent="0.35">
      <c r="I280" s="316"/>
      <c r="K280" s="340"/>
      <c r="L280" s="340"/>
      <c r="M280" s="340"/>
    </row>
    <row r="281" spans="9:13" s="306" customFormat="1" x14ac:dyDescent="0.35">
      <c r="I281" s="316"/>
      <c r="K281" s="340"/>
      <c r="L281" s="340"/>
      <c r="M281" s="340"/>
    </row>
    <row r="282" spans="9:13" s="306" customFormat="1" x14ac:dyDescent="0.35">
      <c r="I282" s="316"/>
      <c r="K282" s="340"/>
      <c r="L282" s="340"/>
      <c r="M282" s="340"/>
    </row>
    <row r="283" spans="9:13" s="306" customFormat="1" x14ac:dyDescent="0.35">
      <c r="I283" s="316"/>
      <c r="K283" s="340"/>
      <c r="L283" s="340"/>
      <c r="M283" s="340"/>
    </row>
    <row r="284" spans="9:13" s="306" customFormat="1" x14ac:dyDescent="0.35">
      <c r="I284" s="316"/>
      <c r="K284" s="340"/>
      <c r="L284" s="340"/>
      <c r="M284" s="340"/>
    </row>
    <row r="285" spans="9:13" s="306" customFormat="1" x14ac:dyDescent="0.35">
      <c r="I285" s="316"/>
      <c r="K285" s="340"/>
      <c r="L285" s="340"/>
      <c r="M285" s="340"/>
    </row>
    <row r="286" spans="9:13" s="306" customFormat="1" x14ac:dyDescent="0.35">
      <c r="I286" s="316"/>
      <c r="K286" s="340"/>
      <c r="L286" s="340"/>
      <c r="M286" s="340"/>
    </row>
    <row r="287" spans="9:13" s="306" customFormat="1" x14ac:dyDescent="0.35">
      <c r="I287" s="316"/>
      <c r="K287" s="340"/>
      <c r="L287" s="340"/>
      <c r="M287" s="340"/>
    </row>
    <row r="288" spans="9:13" s="306" customFormat="1" x14ac:dyDescent="0.35">
      <c r="I288" s="316"/>
      <c r="K288" s="340"/>
      <c r="L288" s="340"/>
      <c r="M288" s="340"/>
    </row>
    <row r="289" spans="9:13" s="306" customFormat="1" x14ac:dyDescent="0.35">
      <c r="I289" s="316"/>
      <c r="K289" s="340"/>
      <c r="L289" s="340"/>
      <c r="M289" s="340"/>
    </row>
    <row r="290" spans="9:13" s="306" customFormat="1" x14ac:dyDescent="0.35">
      <c r="I290" s="316"/>
      <c r="K290" s="340"/>
      <c r="L290" s="340"/>
      <c r="M290" s="340"/>
    </row>
    <row r="291" spans="9:13" s="306" customFormat="1" x14ac:dyDescent="0.35">
      <c r="I291" s="316"/>
      <c r="K291" s="340"/>
      <c r="L291" s="340"/>
      <c r="M291" s="340"/>
    </row>
    <row r="292" spans="9:13" s="306" customFormat="1" x14ac:dyDescent="0.35">
      <c r="I292" s="316"/>
      <c r="K292" s="340"/>
      <c r="L292" s="340"/>
      <c r="M292" s="340"/>
    </row>
    <row r="293" spans="9:13" s="306" customFormat="1" x14ac:dyDescent="0.35">
      <c r="I293" s="316"/>
      <c r="K293" s="340"/>
      <c r="L293" s="340"/>
      <c r="M293" s="340"/>
    </row>
    <row r="294" spans="9:13" s="306" customFormat="1" x14ac:dyDescent="0.35">
      <c r="I294" s="316"/>
      <c r="K294" s="340"/>
      <c r="L294" s="340"/>
      <c r="M294" s="340"/>
    </row>
    <row r="295" spans="9:13" s="306" customFormat="1" x14ac:dyDescent="0.35">
      <c r="I295" s="316"/>
      <c r="K295" s="340"/>
      <c r="L295" s="340"/>
      <c r="M295" s="340"/>
    </row>
    <row r="296" spans="9:13" s="306" customFormat="1" x14ac:dyDescent="0.35">
      <c r="I296" s="316"/>
      <c r="K296" s="340"/>
      <c r="L296" s="340"/>
      <c r="M296" s="340"/>
    </row>
    <row r="297" spans="9:13" s="306" customFormat="1" x14ac:dyDescent="0.35">
      <c r="I297" s="316"/>
      <c r="K297" s="340"/>
      <c r="L297" s="340"/>
      <c r="M297" s="340"/>
    </row>
    <row r="298" spans="9:13" s="306" customFormat="1" x14ac:dyDescent="0.35">
      <c r="I298" s="316"/>
      <c r="K298" s="340"/>
      <c r="L298" s="340"/>
      <c r="M298" s="340"/>
    </row>
    <row r="299" spans="9:13" s="306" customFormat="1" x14ac:dyDescent="0.35">
      <c r="I299" s="316"/>
      <c r="K299" s="340"/>
      <c r="L299" s="340"/>
      <c r="M299" s="340"/>
    </row>
    <row r="300" spans="9:13" s="306" customFormat="1" x14ac:dyDescent="0.35">
      <c r="I300" s="316"/>
      <c r="K300" s="340"/>
      <c r="L300" s="340"/>
      <c r="M300" s="340"/>
    </row>
    <row r="301" spans="9:13" s="306" customFormat="1" x14ac:dyDescent="0.35">
      <c r="I301" s="316"/>
      <c r="K301" s="340"/>
      <c r="L301" s="340"/>
      <c r="M301" s="340"/>
    </row>
    <row r="302" spans="9:13" s="306" customFormat="1" x14ac:dyDescent="0.35">
      <c r="I302" s="316"/>
      <c r="K302" s="340"/>
      <c r="L302" s="340"/>
      <c r="M302" s="340"/>
    </row>
    <row r="303" spans="9:13" s="306" customFormat="1" x14ac:dyDescent="0.35">
      <c r="I303" s="316"/>
      <c r="K303" s="340"/>
      <c r="L303" s="340"/>
      <c r="M303" s="340"/>
    </row>
    <row r="304" spans="9:13" s="306" customFormat="1" x14ac:dyDescent="0.35">
      <c r="I304" s="316"/>
      <c r="K304" s="340"/>
      <c r="L304" s="340"/>
      <c r="M304" s="340"/>
    </row>
    <row r="305" spans="9:13" s="306" customFormat="1" x14ac:dyDescent="0.35">
      <c r="I305" s="316"/>
      <c r="K305" s="340"/>
      <c r="L305" s="340"/>
      <c r="M305" s="340"/>
    </row>
    <row r="306" spans="9:13" s="306" customFormat="1" x14ac:dyDescent="0.35">
      <c r="I306" s="316"/>
      <c r="K306" s="340"/>
      <c r="L306" s="340"/>
      <c r="M306" s="340"/>
    </row>
    <row r="307" spans="9:13" s="306" customFormat="1" x14ac:dyDescent="0.35">
      <c r="I307" s="316"/>
      <c r="K307" s="340"/>
      <c r="L307" s="340"/>
      <c r="M307" s="340"/>
    </row>
    <row r="308" spans="9:13" s="306" customFormat="1" x14ac:dyDescent="0.35">
      <c r="I308" s="316"/>
      <c r="K308" s="340"/>
      <c r="L308" s="340"/>
      <c r="M308" s="340"/>
    </row>
    <row r="309" spans="9:13" s="306" customFormat="1" x14ac:dyDescent="0.35">
      <c r="I309" s="316"/>
      <c r="K309" s="340"/>
      <c r="L309" s="340"/>
      <c r="M309" s="340"/>
    </row>
    <row r="310" spans="9:13" s="306" customFormat="1" x14ac:dyDescent="0.35">
      <c r="I310" s="316"/>
      <c r="K310" s="340"/>
      <c r="L310" s="340"/>
      <c r="M310" s="340"/>
    </row>
    <row r="311" spans="9:13" s="306" customFormat="1" x14ac:dyDescent="0.35">
      <c r="I311" s="316"/>
      <c r="K311" s="340"/>
      <c r="L311" s="340"/>
      <c r="M311" s="340"/>
    </row>
    <row r="312" spans="9:13" s="306" customFormat="1" x14ac:dyDescent="0.35">
      <c r="I312" s="316"/>
      <c r="K312" s="340"/>
      <c r="L312" s="340"/>
      <c r="M312" s="340"/>
    </row>
    <row r="313" spans="9:13" s="306" customFormat="1" x14ac:dyDescent="0.35">
      <c r="I313" s="316"/>
      <c r="K313" s="340"/>
      <c r="L313" s="340"/>
      <c r="M313" s="340"/>
    </row>
    <row r="314" spans="9:13" s="306" customFormat="1" x14ac:dyDescent="0.35">
      <c r="I314" s="316"/>
      <c r="K314" s="340"/>
      <c r="L314" s="340"/>
      <c r="M314" s="340"/>
    </row>
    <row r="315" spans="9:13" s="306" customFormat="1" x14ac:dyDescent="0.35">
      <c r="I315" s="316"/>
      <c r="K315" s="340"/>
      <c r="L315" s="340"/>
      <c r="M315" s="340"/>
    </row>
    <row r="316" spans="9:13" s="306" customFormat="1" x14ac:dyDescent="0.35">
      <c r="I316" s="316"/>
      <c r="K316" s="340"/>
      <c r="L316" s="340"/>
      <c r="M316" s="340"/>
    </row>
    <row r="317" spans="9:13" s="306" customFormat="1" x14ac:dyDescent="0.35">
      <c r="I317" s="316"/>
      <c r="K317" s="340"/>
      <c r="L317" s="340"/>
      <c r="M317" s="340"/>
    </row>
    <row r="318" spans="9:13" s="306" customFormat="1" x14ac:dyDescent="0.35">
      <c r="I318" s="316"/>
      <c r="K318" s="340"/>
      <c r="L318" s="340"/>
      <c r="M318" s="340"/>
    </row>
    <row r="319" spans="9:13" s="306" customFormat="1" x14ac:dyDescent="0.35">
      <c r="I319" s="316"/>
      <c r="K319" s="340"/>
      <c r="L319" s="340"/>
      <c r="M319" s="340"/>
    </row>
    <row r="320" spans="9:13" s="306" customFormat="1" x14ac:dyDescent="0.35">
      <c r="I320" s="316"/>
      <c r="K320" s="340"/>
      <c r="L320" s="340"/>
      <c r="M320" s="340"/>
    </row>
    <row r="321" spans="9:13" s="306" customFormat="1" x14ac:dyDescent="0.35">
      <c r="I321" s="316"/>
      <c r="K321" s="340"/>
      <c r="L321" s="340"/>
      <c r="M321" s="340"/>
    </row>
    <row r="322" spans="9:13" s="306" customFormat="1" x14ac:dyDescent="0.35">
      <c r="I322" s="316"/>
      <c r="K322" s="340"/>
      <c r="L322" s="340"/>
      <c r="M322" s="340"/>
    </row>
    <row r="323" spans="9:13" s="306" customFormat="1" x14ac:dyDescent="0.35">
      <c r="I323" s="316"/>
      <c r="K323" s="340"/>
      <c r="L323" s="340"/>
      <c r="M323" s="340"/>
    </row>
    <row r="324" spans="9:13" s="306" customFormat="1" x14ac:dyDescent="0.35">
      <c r="I324" s="316"/>
      <c r="K324" s="340"/>
      <c r="L324" s="340"/>
      <c r="M324" s="340"/>
    </row>
    <row r="325" spans="9:13" s="306" customFormat="1" x14ac:dyDescent="0.35">
      <c r="I325" s="316"/>
      <c r="K325" s="340"/>
      <c r="L325" s="340"/>
      <c r="M325" s="340"/>
    </row>
    <row r="326" spans="9:13" s="306" customFormat="1" x14ac:dyDescent="0.35">
      <c r="I326" s="316"/>
      <c r="K326" s="340"/>
      <c r="L326" s="340"/>
      <c r="M326" s="340"/>
    </row>
    <row r="327" spans="9:13" s="306" customFormat="1" x14ac:dyDescent="0.35">
      <c r="I327" s="316"/>
      <c r="K327" s="340"/>
      <c r="L327" s="340"/>
      <c r="M327" s="340"/>
    </row>
    <row r="328" spans="9:13" s="306" customFormat="1" x14ac:dyDescent="0.35">
      <c r="I328" s="316"/>
      <c r="K328" s="340"/>
      <c r="L328" s="340"/>
      <c r="M328" s="340"/>
    </row>
    <row r="329" spans="9:13" s="306" customFormat="1" x14ac:dyDescent="0.35">
      <c r="I329" s="316"/>
      <c r="K329" s="340"/>
      <c r="L329" s="340"/>
      <c r="M329" s="340"/>
    </row>
    <row r="330" spans="9:13" s="306" customFormat="1" x14ac:dyDescent="0.35">
      <c r="I330" s="316"/>
      <c r="K330" s="340"/>
      <c r="L330" s="340"/>
      <c r="M330" s="340"/>
    </row>
    <row r="331" spans="9:13" s="306" customFormat="1" x14ac:dyDescent="0.35">
      <c r="I331" s="316"/>
      <c r="K331" s="340"/>
      <c r="L331" s="340"/>
      <c r="M331" s="340"/>
    </row>
    <row r="332" spans="9:13" s="306" customFormat="1" x14ac:dyDescent="0.35">
      <c r="I332" s="316"/>
      <c r="K332" s="340"/>
      <c r="L332" s="340"/>
      <c r="M332" s="340"/>
    </row>
    <row r="333" spans="9:13" s="306" customFormat="1" x14ac:dyDescent="0.35">
      <c r="I333" s="316"/>
      <c r="K333" s="340"/>
      <c r="L333" s="340"/>
      <c r="M333" s="340"/>
    </row>
    <row r="334" spans="9:13" s="306" customFormat="1" x14ac:dyDescent="0.35">
      <c r="I334" s="316"/>
      <c r="K334" s="340"/>
      <c r="L334" s="340"/>
      <c r="M334" s="340"/>
    </row>
    <row r="335" spans="9:13" s="306" customFormat="1" x14ac:dyDescent="0.35">
      <c r="I335" s="316"/>
      <c r="K335" s="340"/>
      <c r="L335" s="340"/>
      <c r="M335" s="340"/>
    </row>
    <row r="336" spans="9:13" s="306" customFormat="1" x14ac:dyDescent="0.35">
      <c r="I336" s="316"/>
      <c r="K336" s="340"/>
      <c r="L336" s="340"/>
      <c r="M336" s="340"/>
    </row>
    <row r="337" spans="9:13" s="306" customFormat="1" x14ac:dyDescent="0.35">
      <c r="I337" s="316"/>
      <c r="K337" s="340"/>
      <c r="L337" s="340"/>
      <c r="M337" s="340"/>
    </row>
    <row r="338" spans="9:13" s="306" customFormat="1" x14ac:dyDescent="0.35">
      <c r="I338" s="316"/>
      <c r="K338" s="340"/>
      <c r="L338" s="340"/>
      <c r="M338" s="340"/>
    </row>
    <row r="339" spans="9:13" s="306" customFormat="1" x14ac:dyDescent="0.35">
      <c r="I339" s="316"/>
      <c r="K339" s="340"/>
      <c r="L339" s="340"/>
      <c r="M339" s="340"/>
    </row>
    <row r="340" spans="9:13" s="306" customFormat="1" x14ac:dyDescent="0.35">
      <c r="I340" s="316"/>
      <c r="K340" s="340"/>
      <c r="L340" s="340"/>
      <c r="M340" s="340"/>
    </row>
    <row r="341" spans="9:13" s="306" customFormat="1" x14ac:dyDescent="0.35">
      <c r="I341" s="316"/>
      <c r="K341" s="340"/>
      <c r="L341" s="340"/>
      <c r="M341" s="340"/>
    </row>
    <row r="342" spans="9:13" s="306" customFormat="1" x14ac:dyDescent="0.35">
      <c r="I342" s="316"/>
      <c r="K342" s="340"/>
      <c r="L342" s="340"/>
      <c r="M342" s="340"/>
    </row>
    <row r="343" spans="9:13" s="306" customFormat="1" x14ac:dyDescent="0.35">
      <c r="I343" s="316"/>
      <c r="K343" s="340"/>
      <c r="L343" s="340"/>
      <c r="M343" s="340"/>
    </row>
    <row r="344" spans="9:13" s="306" customFormat="1" x14ac:dyDescent="0.35">
      <c r="I344" s="316"/>
      <c r="K344" s="340"/>
      <c r="L344" s="340"/>
      <c r="M344" s="340"/>
    </row>
    <row r="345" spans="9:13" s="306" customFormat="1" x14ac:dyDescent="0.35">
      <c r="I345" s="316"/>
      <c r="K345" s="340"/>
      <c r="L345" s="340"/>
      <c r="M345" s="340"/>
    </row>
    <row r="346" spans="9:13" s="306" customFormat="1" x14ac:dyDescent="0.35">
      <c r="I346" s="316"/>
      <c r="K346" s="340"/>
      <c r="L346" s="340"/>
      <c r="M346" s="340"/>
    </row>
    <row r="347" spans="9:13" s="306" customFormat="1" x14ac:dyDescent="0.35">
      <c r="I347" s="316"/>
      <c r="K347" s="340"/>
      <c r="L347" s="340"/>
      <c r="M347" s="340"/>
    </row>
    <row r="348" spans="9:13" s="306" customFormat="1" x14ac:dyDescent="0.35">
      <c r="I348" s="316"/>
      <c r="K348" s="340"/>
      <c r="L348" s="340"/>
      <c r="M348" s="340"/>
    </row>
    <row r="349" spans="9:13" s="306" customFormat="1" x14ac:dyDescent="0.35">
      <c r="I349" s="316"/>
      <c r="K349" s="340"/>
      <c r="L349" s="340"/>
      <c r="M349" s="340"/>
    </row>
    <row r="350" spans="9:13" s="306" customFormat="1" x14ac:dyDescent="0.35">
      <c r="I350" s="316"/>
      <c r="K350" s="340"/>
      <c r="L350" s="340"/>
      <c r="M350" s="340"/>
    </row>
    <row r="351" spans="9:13" s="306" customFormat="1" x14ac:dyDescent="0.35">
      <c r="I351" s="316"/>
      <c r="K351" s="340"/>
      <c r="L351" s="340"/>
      <c r="M351" s="340"/>
    </row>
    <row r="352" spans="9:13" s="306" customFormat="1" x14ac:dyDescent="0.35">
      <c r="I352" s="316"/>
      <c r="K352" s="340"/>
      <c r="L352" s="340"/>
      <c r="M352" s="340"/>
    </row>
    <row r="353" spans="9:13" s="306" customFormat="1" x14ac:dyDescent="0.35">
      <c r="I353" s="316"/>
      <c r="K353" s="340"/>
      <c r="L353" s="340"/>
      <c r="M353" s="340"/>
    </row>
    <row r="354" spans="9:13" s="306" customFormat="1" x14ac:dyDescent="0.35">
      <c r="I354" s="316"/>
      <c r="K354" s="340"/>
      <c r="L354" s="340"/>
      <c r="M354" s="340"/>
    </row>
    <row r="355" spans="9:13" s="306" customFormat="1" x14ac:dyDescent="0.35">
      <c r="I355" s="316"/>
      <c r="K355" s="340"/>
      <c r="L355" s="340"/>
      <c r="M355" s="340"/>
    </row>
    <row r="356" spans="9:13" s="306" customFormat="1" x14ac:dyDescent="0.35">
      <c r="I356" s="316"/>
      <c r="K356" s="340"/>
      <c r="L356" s="340"/>
      <c r="M356" s="340"/>
    </row>
    <row r="357" spans="9:13" s="306" customFormat="1" x14ac:dyDescent="0.35">
      <c r="I357" s="316"/>
      <c r="K357" s="340"/>
      <c r="L357" s="340"/>
      <c r="M357" s="340"/>
    </row>
    <row r="358" spans="9:13" s="306" customFormat="1" x14ac:dyDescent="0.35">
      <c r="I358" s="316"/>
      <c r="K358" s="340"/>
      <c r="L358" s="340"/>
      <c r="M358" s="340"/>
    </row>
    <row r="359" spans="9:13" s="306" customFormat="1" x14ac:dyDescent="0.35">
      <c r="I359" s="316"/>
      <c r="K359" s="340"/>
      <c r="L359" s="340"/>
      <c r="M359" s="340"/>
    </row>
    <row r="360" spans="9:13" s="306" customFormat="1" x14ac:dyDescent="0.35">
      <c r="I360" s="316"/>
      <c r="K360" s="340"/>
      <c r="L360" s="340"/>
      <c r="M360" s="340"/>
    </row>
    <row r="361" spans="9:13" s="306" customFormat="1" x14ac:dyDescent="0.35">
      <c r="I361" s="316"/>
      <c r="K361" s="340"/>
      <c r="L361" s="340"/>
      <c r="M361" s="340"/>
    </row>
    <row r="362" spans="9:13" s="306" customFormat="1" x14ac:dyDescent="0.35">
      <c r="I362" s="316"/>
      <c r="K362" s="340"/>
      <c r="L362" s="340"/>
      <c r="M362" s="340"/>
    </row>
    <row r="363" spans="9:13" s="306" customFormat="1" x14ac:dyDescent="0.35">
      <c r="I363" s="316"/>
      <c r="K363" s="340"/>
      <c r="L363" s="340"/>
      <c r="M363" s="340"/>
    </row>
    <row r="364" spans="9:13" s="306" customFormat="1" x14ac:dyDescent="0.35">
      <c r="I364" s="316"/>
      <c r="K364" s="340"/>
      <c r="L364" s="340"/>
      <c r="M364" s="340"/>
    </row>
    <row r="365" spans="9:13" s="306" customFormat="1" x14ac:dyDescent="0.35">
      <c r="I365" s="316"/>
      <c r="K365" s="340"/>
      <c r="L365" s="340"/>
      <c r="M365" s="340"/>
    </row>
    <row r="366" spans="9:13" s="306" customFormat="1" x14ac:dyDescent="0.35">
      <c r="I366" s="316"/>
      <c r="K366" s="340"/>
      <c r="L366" s="340"/>
      <c r="M366" s="340"/>
    </row>
    <row r="367" spans="9:13" s="306" customFormat="1" x14ac:dyDescent="0.35">
      <c r="I367" s="316"/>
      <c r="K367" s="340"/>
      <c r="L367" s="340"/>
      <c r="M367" s="340"/>
    </row>
    <row r="368" spans="9:13" s="306" customFormat="1" x14ac:dyDescent="0.35">
      <c r="I368" s="316"/>
      <c r="K368" s="340"/>
      <c r="L368" s="340"/>
      <c r="M368" s="340"/>
    </row>
    <row r="369" spans="9:13" s="306" customFormat="1" x14ac:dyDescent="0.35">
      <c r="I369" s="316"/>
      <c r="K369" s="340"/>
      <c r="L369" s="340"/>
      <c r="M369" s="340"/>
    </row>
    <row r="370" spans="9:13" s="306" customFormat="1" x14ac:dyDescent="0.35">
      <c r="I370" s="316"/>
      <c r="K370" s="340"/>
      <c r="L370" s="340"/>
      <c r="M370" s="340"/>
    </row>
    <row r="371" spans="9:13" s="306" customFormat="1" x14ac:dyDescent="0.35">
      <c r="I371" s="316"/>
      <c r="K371" s="340"/>
      <c r="L371" s="340"/>
      <c r="M371" s="340"/>
    </row>
    <row r="372" spans="9:13" s="306" customFormat="1" x14ac:dyDescent="0.35">
      <c r="I372" s="316"/>
      <c r="K372" s="340"/>
      <c r="L372" s="340"/>
      <c r="M372" s="340"/>
    </row>
    <row r="373" spans="9:13" s="306" customFormat="1" x14ac:dyDescent="0.35">
      <c r="I373" s="316"/>
      <c r="K373" s="340"/>
      <c r="L373" s="340"/>
      <c r="M373" s="340"/>
    </row>
    <row r="374" spans="9:13" s="306" customFormat="1" x14ac:dyDescent="0.35">
      <c r="I374" s="316"/>
      <c r="K374" s="340"/>
      <c r="L374" s="340"/>
      <c r="M374" s="340"/>
    </row>
    <row r="375" spans="9:13" s="306" customFormat="1" x14ac:dyDescent="0.35">
      <c r="I375" s="316"/>
      <c r="K375" s="340"/>
      <c r="L375" s="340"/>
      <c r="M375" s="340"/>
    </row>
    <row r="376" spans="9:13" s="306" customFormat="1" x14ac:dyDescent="0.35">
      <c r="I376" s="316"/>
      <c r="K376" s="340"/>
      <c r="L376" s="340"/>
      <c r="M376" s="340"/>
    </row>
    <row r="377" spans="9:13" s="306" customFormat="1" x14ac:dyDescent="0.35">
      <c r="I377" s="316"/>
      <c r="K377" s="340"/>
      <c r="L377" s="340"/>
      <c r="M377" s="340"/>
    </row>
    <row r="378" spans="9:13" s="306" customFormat="1" x14ac:dyDescent="0.35">
      <c r="I378" s="316"/>
      <c r="K378" s="340"/>
      <c r="L378" s="340"/>
      <c r="M378" s="340"/>
    </row>
    <row r="379" spans="9:13" s="306" customFormat="1" x14ac:dyDescent="0.35">
      <c r="I379" s="316"/>
      <c r="K379" s="340"/>
      <c r="L379" s="340"/>
      <c r="M379" s="340"/>
    </row>
    <row r="380" spans="9:13" s="306" customFormat="1" x14ac:dyDescent="0.35">
      <c r="I380" s="316"/>
      <c r="K380" s="340"/>
      <c r="L380" s="340"/>
      <c r="M380" s="340"/>
    </row>
    <row r="381" spans="9:13" s="306" customFormat="1" x14ac:dyDescent="0.35">
      <c r="I381" s="316"/>
      <c r="K381" s="340"/>
      <c r="L381" s="340"/>
      <c r="M381" s="340"/>
    </row>
    <row r="382" spans="9:13" s="306" customFormat="1" x14ac:dyDescent="0.35">
      <c r="I382" s="316"/>
      <c r="K382" s="340"/>
      <c r="L382" s="340"/>
      <c r="M382" s="340"/>
    </row>
    <row r="383" spans="9:13" s="306" customFormat="1" x14ac:dyDescent="0.35">
      <c r="I383" s="316"/>
      <c r="K383" s="340"/>
      <c r="L383" s="340"/>
      <c r="M383" s="340"/>
    </row>
    <row r="384" spans="9:13" s="306" customFormat="1" x14ac:dyDescent="0.35">
      <c r="I384" s="316"/>
      <c r="K384" s="340"/>
      <c r="L384" s="340"/>
      <c r="M384" s="340"/>
    </row>
    <row r="385" spans="9:13" s="306" customFormat="1" x14ac:dyDescent="0.35">
      <c r="I385" s="316"/>
      <c r="K385" s="340"/>
      <c r="L385" s="340"/>
      <c r="M385" s="340"/>
    </row>
    <row r="386" spans="9:13" s="306" customFormat="1" x14ac:dyDescent="0.35">
      <c r="I386" s="316"/>
      <c r="K386" s="340"/>
      <c r="L386" s="340"/>
      <c r="M386" s="340"/>
    </row>
    <row r="387" spans="9:13" s="306" customFormat="1" x14ac:dyDescent="0.35">
      <c r="I387" s="316"/>
      <c r="K387" s="340"/>
      <c r="L387" s="340"/>
      <c r="M387" s="340"/>
    </row>
    <row r="388" spans="9:13" s="306" customFormat="1" x14ac:dyDescent="0.35">
      <c r="I388" s="316"/>
      <c r="K388" s="340"/>
      <c r="L388" s="340"/>
      <c r="M388" s="340"/>
    </row>
    <row r="389" spans="9:13" s="306" customFormat="1" x14ac:dyDescent="0.35">
      <c r="I389" s="316"/>
      <c r="K389" s="340"/>
      <c r="L389" s="340"/>
      <c r="M389" s="340"/>
    </row>
    <row r="390" spans="9:13" s="306" customFormat="1" x14ac:dyDescent="0.35">
      <c r="I390" s="316"/>
      <c r="K390" s="340"/>
      <c r="L390" s="340"/>
      <c r="M390" s="340"/>
    </row>
    <row r="391" spans="9:13" s="306" customFormat="1" x14ac:dyDescent="0.35">
      <c r="I391" s="316"/>
      <c r="K391" s="340"/>
      <c r="L391" s="340"/>
      <c r="M391" s="340"/>
    </row>
    <row r="392" spans="9:13" s="306" customFormat="1" x14ac:dyDescent="0.35">
      <c r="I392" s="316"/>
      <c r="K392" s="340"/>
      <c r="L392" s="340"/>
      <c r="M392" s="340"/>
    </row>
    <row r="393" spans="9:13" s="306" customFormat="1" x14ac:dyDescent="0.35">
      <c r="I393" s="316"/>
      <c r="K393" s="340"/>
      <c r="L393" s="340"/>
      <c r="M393" s="340"/>
    </row>
    <row r="394" spans="9:13" s="306" customFormat="1" x14ac:dyDescent="0.35">
      <c r="I394" s="316"/>
      <c r="K394" s="340"/>
      <c r="L394" s="340"/>
      <c r="M394" s="340"/>
    </row>
    <row r="395" spans="9:13" s="306" customFormat="1" x14ac:dyDescent="0.35">
      <c r="I395" s="316"/>
      <c r="K395" s="340"/>
      <c r="L395" s="340"/>
      <c r="M395" s="340"/>
    </row>
    <row r="396" spans="9:13" s="306" customFormat="1" x14ac:dyDescent="0.35">
      <c r="I396" s="316"/>
      <c r="K396" s="340"/>
      <c r="L396" s="340"/>
      <c r="M396" s="340"/>
    </row>
    <row r="397" spans="9:13" s="306" customFormat="1" x14ac:dyDescent="0.35">
      <c r="I397" s="316"/>
      <c r="K397" s="340"/>
      <c r="L397" s="340"/>
      <c r="M397" s="340"/>
    </row>
    <row r="398" spans="9:13" s="306" customFormat="1" x14ac:dyDescent="0.35">
      <c r="I398" s="316"/>
      <c r="K398" s="340"/>
      <c r="L398" s="340"/>
      <c r="M398" s="340"/>
    </row>
    <row r="399" spans="9:13" s="306" customFormat="1" x14ac:dyDescent="0.35">
      <c r="I399" s="316"/>
      <c r="K399" s="340"/>
      <c r="L399" s="340"/>
      <c r="M399" s="340"/>
    </row>
    <row r="400" spans="9:13" s="306" customFormat="1" x14ac:dyDescent="0.35">
      <c r="I400" s="316"/>
      <c r="K400" s="340"/>
      <c r="L400" s="340"/>
      <c r="M400" s="340"/>
    </row>
    <row r="401" spans="9:13" s="306" customFormat="1" x14ac:dyDescent="0.35">
      <c r="I401" s="316"/>
      <c r="K401" s="340"/>
      <c r="L401" s="340"/>
      <c r="M401" s="340"/>
    </row>
    <row r="402" spans="9:13" s="306" customFormat="1" x14ac:dyDescent="0.35">
      <c r="I402" s="316"/>
      <c r="K402" s="340"/>
      <c r="L402" s="340"/>
      <c r="M402" s="340"/>
    </row>
    <row r="403" spans="9:13" s="306" customFormat="1" x14ac:dyDescent="0.35">
      <c r="I403" s="316"/>
      <c r="K403" s="340"/>
      <c r="L403" s="340"/>
      <c r="M403" s="340"/>
    </row>
    <row r="404" spans="9:13" s="306" customFormat="1" x14ac:dyDescent="0.35">
      <c r="I404" s="316"/>
      <c r="K404" s="340"/>
      <c r="L404" s="340"/>
      <c r="M404" s="340"/>
    </row>
    <row r="405" spans="9:13" s="306" customFormat="1" x14ac:dyDescent="0.35">
      <c r="I405" s="316"/>
      <c r="K405" s="340"/>
      <c r="L405" s="340"/>
      <c r="M405" s="340"/>
    </row>
    <row r="406" spans="9:13" s="306" customFormat="1" x14ac:dyDescent="0.35">
      <c r="I406" s="316"/>
      <c r="K406" s="340"/>
      <c r="L406" s="340"/>
      <c r="M406" s="340"/>
    </row>
    <row r="407" spans="9:13" s="306" customFormat="1" x14ac:dyDescent="0.35">
      <c r="I407" s="316"/>
      <c r="K407" s="340"/>
      <c r="L407" s="340"/>
      <c r="M407" s="340"/>
    </row>
    <row r="408" spans="9:13" s="306" customFormat="1" x14ac:dyDescent="0.35">
      <c r="I408" s="316"/>
      <c r="K408" s="340"/>
      <c r="L408" s="340"/>
      <c r="M408" s="340"/>
    </row>
    <row r="409" spans="9:13" s="306" customFormat="1" x14ac:dyDescent="0.35">
      <c r="I409" s="316"/>
      <c r="K409" s="340"/>
      <c r="L409" s="340"/>
      <c r="M409" s="340"/>
    </row>
    <row r="410" spans="9:13" s="306" customFormat="1" x14ac:dyDescent="0.35">
      <c r="I410" s="316"/>
      <c r="K410" s="340"/>
      <c r="L410" s="340"/>
      <c r="M410" s="340"/>
    </row>
    <row r="411" spans="9:13" s="306" customFormat="1" x14ac:dyDescent="0.35">
      <c r="I411" s="316"/>
      <c r="K411" s="340"/>
      <c r="L411" s="340"/>
      <c r="M411" s="340"/>
    </row>
    <row r="412" spans="9:13" s="306" customFormat="1" x14ac:dyDescent="0.35">
      <c r="I412" s="316"/>
      <c r="K412" s="340"/>
      <c r="L412" s="340"/>
      <c r="M412" s="340"/>
    </row>
    <row r="413" spans="9:13" s="306" customFormat="1" x14ac:dyDescent="0.35">
      <c r="I413" s="316"/>
      <c r="K413" s="340"/>
      <c r="L413" s="340"/>
      <c r="M413" s="340"/>
    </row>
    <row r="414" spans="9:13" s="306" customFormat="1" x14ac:dyDescent="0.35">
      <c r="I414" s="316"/>
      <c r="K414" s="340"/>
      <c r="L414" s="340"/>
      <c r="M414" s="340"/>
    </row>
    <row r="415" spans="9:13" s="306" customFormat="1" x14ac:dyDescent="0.35">
      <c r="I415" s="316"/>
      <c r="K415" s="340"/>
      <c r="L415" s="340"/>
      <c r="M415" s="340"/>
    </row>
    <row r="416" spans="9:13" s="306" customFormat="1" x14ac:dyDescent="0.35">
      <c r="I416" s="316"/>
      <c r="K416" s="340"/>
      <c r="L416" s="340"/>
      <c r="M416" s="340"/>
    </row>
    <row r="417" spans="9:13" s="306" customFormat="1" x14ac:dyDescent="0.35">
      <c r="I417" s="316"/>
      <c r="K417" s="340"/>
      <c r="L417" s="340"/>
      <c r="M417" s="340"/>
    </row>
    <row r="418" spans="9:13" s="306" customFormat="1" x14ac:dyDescent="0.35">
      <c r="I418" s="316"/>
      <c r="K418" s="340"/>
      <c r="L418" s="340"/>
      <c r="M418" s="340"/>
    </row>
    <row r="419" spans="9:13" s="306" customFormat="1" x14ac:dyDescent="0.35">
      <c r="I419" s="316"/>
      <c r="K419" s="340"/>
      <c r="L419" s="340"/>
      <c r="M419" s="340"/>
    </row>
    <row r="420" spans="9:13" s="306" customFormat="1" x14ac:dyDescent="0.35">
      <c r="I420" s="316"/>
      <c r="K420" s="340"/>
      <c r="L420" s="340"/>
      <c r="M420" s="340"/>
    </row>
    <row r="421" spans="9:13" s="306" customFormat="1" x14ac:dyDescent="0.35">
      <c r="I421" s="316"/>
      <c r="K421" s="340"/>
      <c r="L421" s="340"/>
      <c r="M421" s="340"/>
    </row>
    <row r="422" spans="9:13" s="306" customFormat="1" x14ac:dyDescent="0.35">
      <c r="I422" s="316"/>
      <c r="K422" s="340"/>
      <c r="L422" s="340"/>
      <c r="M422" s="340"/>
    </row>
    <row r="423" spans="9:13" s="306" customFormat="1" x14ac:dyDescent="0.35">
      <c r="I423" s="316"/>
      <c r="K423" s="340"/>
      <c r="L423" s="340"/>
      <c r="M423" s="340"/>
    </row>
    <row r="424" spans="9:13" s="306" customFormat="1" x14ac:dyDescent="0.35">
      <c r="I424" s="316"/>
      <c r="K424" s="340"/>
      <c r="L424" s="340"/>
      <c r="M424" s="340"/>
    </row>
    <row r="425" spans="9:13" s="306" customFormat="1" x14ac:dyDescent="0.35">
      <c r="I425" s="316"/>
      <c r="K425" s="340"/>
      <c r="L425" s="340"/>
      <c r="M425" s="340"/>
    </row>
    <row r="426" spans="9:13" s="306" customFormat="1" x14ac:dyDescent="0.35">
      <c r="I426" s="316"/>
      <c r="K426" s="340"/>
      <c r="L426" s="340"/>
      <c r="M426" s="340"/>
    </row>
    <row r="427" spans="9:13" s="306" customFormat="1" x14ac:dyDescent="0.35">
      <c r="I427" s="316"/>
      <c r="K427" s="340"/>
      <c r="L427" s="340"/>
      <c r="M427" s="340"/>
    </row>
    <row r="428" spans="9:13" s="306" customFormat="1" x14ac:dyDescent="0.35">
      <c r="I428" s="316"/>
      <c r="K428" s="340"/>
      <c r="L428" s="340"/>
      <c r="M428" s="340"/>
    </row>
    <row r="429" spans="9:13" s="306" customFormat="1" x14ac:dyDescent="0.35">
      <c r="I429" s="316"/>
      <c r="K429" s="340"/>
      <c r="L429" s="340"/>
      <c r="M429" s="340"/>
    </row>
    <row r="430" spans="9:13" s="306" customFormat="1" x14ac:dyDescent="0.35">
      <c r="I430" s="316"/>
      <c r="K430" s="340"/>
      <c r="L430" s="340"/>
      <c r="M430" s="340"/>
    </row>
    <row r="431" spans="9:13" s="306" customFormat="1" x14ac:dyDescent="0.35">
      <c r="I431" s="316"/>
      <c r="K431" s="340"/>
      <c r="L431" s="340"/>
      <c r="M431" s="340"/>
    </row>
    <row r="432" spans="9:13" s="306" customFormat="1" x14ac:dyDescent="0.35">
      <c r="I432" s="316"/>
      <c r="K432" s="340"/>
      <c r="L432" s="340"/>
      <c r="M432" s="340"/>
    </row>
    <row r="433" spans="9:13" s="306" customFormat="1" x14ac:dyDescent="0.35">
      <c r="I433" s="316"/>
      <c r="K433" s="340"/>
      <c r="L433" s="340"/>
      <c r="M433" s="340"/>
    </row>
    <row r="434" spans="9:13" s="306" customFormat="1" x14ac:dyDescent="0.35">
      <c r="I434" s="316"/>
      <c r="K434" s="340"/>
      <c r="L434" s="340"/>
      <c r="M434" s="340"/>
    </row>
    <row r="435" spans="9:13" s="306" customFormat="1" x14ac:dyDescent="0.35">
      <c r="I435" s="316"/>
      <c r="K435" s="340"/>
      <c r="L435" s="340"/>
      <c r="M435" s="340"/>
    </row>
    <row r="436" spans="9:13" s="306" customFormat="1" x14ac:dyDescent="0.35">
      <c r="I436" s="316"/>
      <c r="K436" s="340"/>
      <c r="L436" s="340"/>
      <c r="M436" s="340"/>
    </row>
    <row r="437" spans="9:13" s="306" customFormat="1" x14ac:dyDescent="0.35">
      <c r="I437" s="316"/>
      <c r="K437" s="340"/>
      <c r="L437" s="340"/>
      <c r="M437" s="340"/>
    </row>
    <row r="438" spans="9:13" s="306" customFormat="1" x14ac:dyDescent="0.35">
      <c r="I438" s="316"/>
      <c r="K438" s="340"/>
      <c r="L438" s="340"/>
      <c r="M438" s="340"/>
    </row>
    <row r="439" spans="9:13" s="306" customFormat="1" x14ac:dyDescent="0.35">
      <c r="I439" s="316"/>
      <c r="K439" s="340"/>
      <c r="L439" s="340"/>
      <c r="M439" s="340"/>
    </row>
    <row r="440" spans="9:13" s="306" customFormat="1" x14ac:dyDescent="0.35">
      <c r="I440" s="316"/>
      <c r="K440" s="340"/>
      <c r="L440" s="340"/>
      <c r="M440" s="340"/>
    </row>
    <row r="441" spans="9:13" s="306" customFormat="1" x14ac:dyDescent="0.35">
      <c r="I441" s="316"/>
      <c r="K441" s="340"/>
      <c r="L441" s="340"/>
      <c r="M441" s="340"/>
    </row>
    <row r="442" spans="9:13" s="306" customFormat="1" x14ac:dyDescent="0.35">
      <c r="I442" s="316"/>
      <c r="K442" s="340"/>
      <c r="L442" s="340"/>
      <c r="M442" s="340"/>
    </row>
    <row r="443" spans="9:13" s="306" customFormat="1" x14ac:dyDescent="0.35">
      <c r="I443" s="316"/>
      <c r="K443" s="340"/>
      <c r="L443" s="340"/>
      <c r="M443" s="340"/>
    </row>
    <row r="444" spans="9:13" s="306" customFormat="1" x14ac:dyDescent="0.35">
      <c r="I444" s="316"/>
      <c r="K444" s="340"/>
      <c r="L444" s="340"/>
      <c r="M444" s="340"/>
    </row>
    <row r="445" spans="9:13" s="306" customFormat="1" x14ac:dyDescent="0.35">
      <c r="I445" s="316"/>
      <c r="K445" s="340"/>
      <c r="L445" s="340"/>
      <c r="M445" s="340"/>
    </row>
    <row r="446" spans="9:13" s="306" customFormat="1" x14ac:dyDescent="0.35">
      <c r="I446" s="316"/>
      <c r="K446" s="340"/>
      <c r="L446" s="340"/>
      <c r="M446" s="340"/>
    </row>
    <row r="447" spans="9:13" s="306" customFormat="1" x14ac:dyDescent="0.35">
      <c r="I447" s="316"/>
      <c r="K447" s="340"/>
      <c r="L447" s="340"/>
      <c r="M447" s="340"/>
    </row>
    <row r="448" spans="9:13" s="306" customFormat="1" x14ac:dyDescent="0.35">
      <c r="I448" s="316"/>
      <c r="K448" s="340"/>
      <c r="L448" s="340"/>
      <c r="M448" s="340"/>
    </row>
    <row r="449" spans="9:13" s="306" customFormat="1" x14ac:dyDescent="0.35">
      <c r="I449" s="316"/>
      <c r="K449" s="340"/>
      <c r="L449" s="340"/>
      <c r="M449" s="340"/>
    </row>
    <row r="450" spans="9:13" s="306" customFormat="1" x14ac:dyDescent="0.35">
      <c r="I450" s="316"/>
      <c r="K450" s="340"/>
      <c r="L450" s="340"/>
      <c r="M450" s="340"/>
    </row>
    <row r="451" spans="9:13" s="306" customFormat="1" x14ac:dyDescent="0.35">
      <c r="I451" s="316"/>
      <c r="K451" s="340"/>
      <c r="L451" s="340"/>
      <c r="M451" s="340"/>
    </row>
    <row r="452" spans="9:13" s="306" customFormat="1" x14ac:dyDescent="0.35">
      <c r="I452" s="316"/>
      <c r="K452" s="340"/>
      <c r="L452" s="340"/>
      <c r="M452" s="340"/>
    </row>
    <row r="453" spans="9:13" s="306" customFormat="1" x14ac:dyDescent="0.35">
      <c r="I453" s="316"/>
      <c r="K453" s="340"/>
      <c r="L453" s="340"/>
      <c r="M453" s="340"/>
    </row>
    <row r="454" spans="9:13" s="306" customFormat="1" x14ac:dyDescent="0.35">
      <c r="I454" s="316"/>
      <c r="K454" s="340"/>
      <c r="L454" s="340"/>
      <c r="M454" s="340"/>
    </row>
    <row r="455" spans="9:13" s="306" customFormat="1" x14ac:dyDescent="0.35">
      <c r="I455" s="316"/>
      <c r="K455" s="340"/>
      <c r="L455" s="340"/>
      <c r="M455" s="340"/>
    </row>
    <row r="456" spans="9:13" s="306" customFormat="1" x14ac:dyDescent="0.35">
      <c r="I456" s="316"/>
      <c r="K456" s="340"/>
      <c r="L456" s="340"/>
      <c r="M456" s="340"/>
    </row>
    <row r="457" spans="9:13" s="306" customFormat="1" x14ac:dyDescent="0.35">
      <c r="I457" s="316"/>
      <c r="K457" s="340"/>
      <c r="L457" s="340"/>
      <c r="M457" s="340"/>
    </row>
    <row r="458" spans="9:13" s="306" customFormat="1" x14ac:dyDescent="0.35">
      <c r="I458" s="316"/>
      <c r="K458" s="340"/>
      <c r="L458" s="340"/>
      <c r="M458" s="340"/>
    </row>
    <row r="459" spans="9:13" s="306" customFormat="1" x14ac:dyDescent="0.35">
      <c r="I459" s="316"/>
      <c r="K459" s="340"/>
      <c r="L459" s="340"/>
      <c r="M459" s="340"/>
    </row>
    <row r="460" spans="9:13" s="306" customFormat="1" x14ac:dyDescent="0.35">
      <c r="I460" s="316"/>
      <c r="K460" s="340"/>
      <c r="L460" s="340"/>
      <c r="M460" s="340"/>
    </row>
    <row r="461" spans="9:13" s="306" customFormat="1" x14ac:dyDescent="0.35">
      <c r="I461" s="316"/>
      <c r="K461" s="340"/>
      <c r="L461" s="340"/>
      <c r="M461" s="340"/>
    </row>
    <row r="462" spans="9:13" s="306" customFormat="1" x14ac:dyDescent="0.35">
      <c r="I462" s="316"/>
      <c r="K462" s="340"/>
      <c r="L462" s="340"/>
      <c r="M462" s="340"/>
    </row>
    <row r="463" spans="9:13" s="306" customFormat="1" x14ac:dyDescent="0.35">
      <c r="I463" s="316"/>
      <c r="K463" s="340"/>
      <c r="L463" s="340"/>
      <c r="M463" s="340"/>
    </row>
    <row r="464" spans="9:13" s="306" customFormat="1" x14ac:dyDescent="0.35">
      <c r="I464" s="316"/>
      <c r="K464" s="340"/>
      <c r="L464" s="340"/>
      <c r="M464" s="340"/>
    </row>
    <row r="465" spans="9:13" s="306" customFormat="1" x14ac:dyDescent="0.35">
      <c r="I465" s="316"/>
      <c r="K465" s="340"/>
      <c r="L465" s="340"/>
      <c r="M465" s="340"/>
    </row>
    <row r="466" spans="9:13" s="306" customFormat="1" x14ac:dyDescent="0.35">
      <c r="I466" s="316"/>
      <c r="K466" s="340"/>
      <c r="L466" s="340"/>
      <c r="M466" s="340"/>
    </row>
    <row r="467" spans="9:13" s="306" customFormat="1" x14ac:dyDescent="0.35">
      <c r="I467" s="316"/>
      <c r="K467" s="340"/>
      <c r="L467" s="340"/>
      <c r="M467" s="340"/>
    </row>
    <row r="468" spans="9:13" s="306" customFormat="1" x14ac:dyDescent="0.35">
      <c r="I468" s="316"/>
      <c r="K468" s="340"/>
      <c r="L468" s="340"/>
      <c r="M468" s="340"/>
    </row>
    <row r="469" spans="9:13" s="306" customFormat="1" x14ac:dyDescent="0.35">
      <c r="I469" s="316"/>
      <c r="K469" s="340"/>
      <c r="L469" s="340"/>
      <c r="M469" s="340"/>
    </row>
    <row r="470" spans="9:13" s="306" customFormat="1" x14ac:dyDescent="0.35">
      <c r="I470" s="316"/>
      <c r="K470" s="340"/>
      <c r="L470" s="340"/>
      <c r="M470" s="340"/>
    </row>
    <row r="471" spans="9:13" s="306" customFormat="1" x14ac:dyDescent="0.35">
      <c r="I471" s="316"/>
      <c r="K471" s="340"/>
      <c r="L471" s="340"/>
      <c r="M471" s="340"/>
    </row>
    <row r="472" spans="9:13" s="306" customFormat="1" x14ac:dyDescent="0.35">
      <c r="I472" s="316"/>
      <c r="K472" s="340"/>
      <c r="L472" s="340"/>
      <c r="M472" s="340"/>
    </row>
    <row r="473" spans="9:13" s="306" customFormat="1" x14ac:dyDescent="0.35">
      <c r="I473" s="316"/>
      <c r="K473" s="340"/>
      <c r="L473" s="340"/>
      <c r="M473" s="340"/>
    </row>
    <row r="474" spans="9:13" s="306" customFormat="1" x14ac:dyDescent="0.35">
      <c r="I474" s="316"/>
      <c r="K474" s="340"/>
      <c r="L474" s="340"/>
      <c r="M474" s="340"/>
    </row>
    <row r="475" spans="9:13" s="306" customFormat="1" x14ac:dyDescent="0.35">
      <c r="I475" s="316"/>
      <c r="K475" s="340"/>
      <c r="L475" s="340"/>
      <c r="M475" s="340"/>
    </row>
    <row r="476" spans="9:13" s="306" customFormat="1" x14ac:dyDescent="0.35">
      <c r="I476" s="316"/>
      <c r="K476" s="340"/>
      <c r="L476" s="340"/>
      <c r="M476" s="340"/>
    </row>
    <row r="477" spans="9:13" s="306" customFormat="1" x14ac:dyDescent="0.35">
      <c r="I477" s="316"/>
      <c r="K477" s="340"/>
      <c r="L477" s="340"/>
      <c r="M477" s="340"/>
    </row>
    <row r="478" spans="9:13" s="306" customFormat="1" x14ac:dyDescent="0.35">
      <c r="I478" s="316"/>
      <c r="K478" s="340"/>
      <c r="L478" s="340"/>
      <c r="M478" s="340"/>
    </row>
    <row r="479" spans="9:13" s="306" customFormat="1" x14ac:dyDescent="0.35">
      <c r="I479" s="316"/>
      <c r="K479" s="340"/>
      <c r="L479" s="340"/>
      <c r="M479" s="340"/>
    </row>
    <row r="480" spans="9:13" s="306" customFormat="1" x14ac:dyDescent="0.35">
      <c r="I480" s="316"/>
      <c r="K480" s="340"/>
      <c r="L480" s="340"/>
      <c r="M480" s="340"/>
    </row>
    <row r="481" spans="9:61" s="306" customFormat="1" x14ac:dyDescent="0.35">
      <c r="I481" s="316"/>
      <c r="K481" s="340"/>
      <c r="L481" s="340"/>
      <c r="M481" s="340"/>
    </row>
    <row r="482" spans="9:61" s="306" customFormat="1" x14ac:dyDescent="0.35">
      <c r="I482" s="316"/>
      <c r="K482" s="340"/>
      <c r="L482" s="340"/>
      <c r="M482" s="340"/>
    </row>
    <row r="483" spans="9:61" s="306" customFormat="1" x14ac:dyDescent="0.35">
      <c r="I483" s="316"/>
      <c r="K483" s="340"/>
      <c r="L483" s="340"/>
      <c r="M483" s="340"/>
    </row>
    <row r="484" spans="9:61" s="306" customFormat="1" x14ac:dyDescent="0.35">
      <c r="I484" s="316"/>
      <c r="K484" s="340"/>
      <c r="L484" s="340"/>
      <c r="M484" s="340"/>
    </row>
    <row r="485" spans="9:61" s="306" customFormat="1" x14ac:dyDescent="0.35">
      <c r="I485" s="316"/>
      <c r="K485" s="340"/>
      <c r="L485" s="340"/>
      <c r="M485" s="340"/>
    </row>
    <row r="486" spans="9:61" s="306" customFormat="1" x14ac:dyDescent="0.35">
      <c r="I486" s="316"/>
      <c r="K486" s="340"/>
      <c r="L486" s="340"/>
      <c r="M486" s="340"/>
    </row>
    <row r="487" spans="9:61" s="306" customFormat="1" x14ac:dyDescent="0.35">
      <c r="I487" s="316"/>
      <c r="K487" s="340"/>
      <c r="L487" s="340"/>
      <c r="M487" s="340"/>
    </row>
    <row r="488" spans="9:61" s="306" customFormat="1" x14ac:dyDescent="0.35">
      <c r="I488" s="316"/>
      <c r="K488" s="340"/>
      <c r="L488" s="340"/>
      <c r="M488" s="340"/>
    </row>
    <row r="489" spans="9:61" s="306" customFormat="1" x14ac:dyDescent="0.35">
      <c r="I489" s="316"/>
      <c r="K489" s="340"/>
      <c r="L489" s="340"/>
      <c r="M489" s="340"/>
    </row>
    <row r="490" spans="9:61" s="306" customFormat="1" x14ac:dyDescent="0.35">
      <c r="I490" s="316"/>
      <c r="K490" s="340"/>
      <c r="L490" s="340"/>
      <c r="M490" s="340"/>
    </row>
    <row r="491" spans="9:61" s="306" customFormat="1" x14ac:dyDescent="0.35">
      <c r="I491" s="316"/>
      <c r="K491" s="340"/>
      <c r="L491" s="340"/>
      <c r="M491" s="340"/>
    </row>
    <row r="492" spans="9:61" s="308" customFormat="1" x14ac:dyDescent="0.35">
      <c r="I492" s="324"/>
      <c r="K492" s="342"/>
      <c r="L492" s="342"/>
      <c r="M492" s="342"/>
      <c r="N492" s="306"/>
      <c r="O492" s="306"/>
      <c r="P492" s="306"/>
      <c r="Q492" s="306"/>
      <c r="R492" s="306"/>
      <c r="S492" s="306"/>
      <c r="T492" s="306"/>
      <c r="U492" s="306"/>
      <c r="V492" s="306"/>
      <c r="W492" s="306"/>
      <c r="X492" s="306"/>
      <c r="Y492" s="306"/>
      <c r="Z492" s="306"/>
      <c r="AA492" s="306"/>
      <c r="AB492" s="306"/>
      <c r="AC492" s="306"/>
      <c r="AD492" s="306"/>
      <c r="AE492" s="306"/>
      <c r="AF492" s="306"/>
      <c r="AG492" s="306"/>
      <c r="AH492" s="306"/>
      <c r="AI492" s="306"/>
      <c r="AJ492" s="306"/>
      <c r="AK492" s="306"/>
      <c r="AL492" s="306"/>
      <c r="AM492" s="306"/>
      <c r="AN492" s="306"/>
      <c r="AO492" s="306"/>
      <c r="AP492" s="306"/>
      <c r="AQ492" s="306"/>
      <c r="AR492" s="306"/>
      <c r="AS492" s="306"/>
      <c r="AT492" s="306"/>
      <c r="AU492" s="306"/>
      <c r="AV492" s="306"/>
      <c r="AW492" s="306"/>
      <c r="AX492" s="306"/>
      <c r="AY492" s="306"/>
      <c r="AZ492" s="306"/>
      <c r="BA492" s="306"/>
      <c r="BB492" s="306"/>
      <c r="BC492" s="306"/>
      <c r="BD492" s="306"/>
      <c r="BE492" s="306"/>
      <c r="BF492" s="306"/>
      <c r="BG492" s="306"/>
      <c r="BH492" s="306"/>
      <c r="BI492" s="306"/>
    </row>
    <row r="493" spans="9:61" s="308" customFormat="1" x14ac:dyDescent="0.35">
      <c r="I493" s="324"/>
      <c r="K493" s="342"/>
      <c r="L493" s="342"/>
      <c r="M493" s="342"/>
      <c r="N493" s="306"/>
      <c r="O493" s="306"/>
      <c r="P493" s="306"/>
      <c r="Q493" s="306"/>
      <c r="R493" s="306"/>
      <c r="S493" s="306"/>
      <c r="T493" s="306"/>
      <c r="U493" s="306"/>
      <c r="V493" s="306"/>
      <c r="W493" s="306"/>
      <c r="X493" s="306"/>
      <c r="Y493" s="306"/>
      <c r="Z493" s="306"/>
      <c r="AA493" s="306"/>
      <c r="AB493" s="306"/>
      <c r="AC493" s="306"/>
      <c r="AD493" s="306"/>
      <c r="AE493" s="306"/>
      <c r="AF493" s="306"/>
      <c r="AG493" s="306"/>
      <c r="AH493" s="306"/>
      <c r="AI493" s="306"/>
      <c r="AJ493" s="306"/>
      <c r="AK493" s="306"/>
      <c r="AL493" s="306"/>
      <c r="AM493" s="306"/>
      <c r="AN493" s="306"/>
      <c r="AO493" s="306"/>
      <c r="AP493" s="306"/>
      <c r="AQ493" s="306"/>
      <c r="AR493" s="306"/>
      <c r="AS493" s="306"/>
      <c r="AT493" s="306"/>
      <c r="AU493" s="306"/>
      <c r="AV493" s="306"/>
      <c r="AW493" s="306"/>
      <c r="AX493" s="306"/>
      <c r="AY493" s="306"/>
      <c r="AZ493" s="306"/>
      <c r="BA493" s="306"/>
      <c r="BB493" s="306"/>
      <c r="BC493" s="306"/>
      <c r="BD493" s="306"/>
      <c r="BE493" s="306"/>
      <c r="BF493" s="306"/>
      <c r="BG493" s="306"/>
      <c r="BH493" s="306"/>
      <c r="BI493" s="306"/>
    </row>
    <row r="494" spans="9:61" s="308" customFormat="1" x14ac:dyDescent="0.35">
      <c r="I494" s="324"/>
      <c r="K494" s="342"/>
      <c r="L494" s="342"/>
      <c r="M494" s="342"/>
      <c r="N494" s="306"/>
      <c r="O494" s="306"/>
      <c r="P494" s="306"/>
      <c r="Q494" s="306"/>
      <c r="R494" s="306"/>
      <c r="S494" s="306"/>
      <c r="T494" s="306"/>
      <c r="U494" s="306"/>
      <c r="V494" s="306"/>
      <c r="W494" s="306"/>
      <c r="X494" s="306"/>
      <c r="Y494" s="306"/>
      <c r="Z494" s="306"/>
      <c r="AA494" s="306"/>
      <c r="AB494" s="306"/>
      <c r="AC494" s="306"/>
      <c r="AD494" s="306"/>
      <c r="AE494" s="306"/>
      <c r="AF494" s="306"/>
      <c r="AG494" s="306"/>
      <c r="AH494" s="306"/>
      <c r="AI494" s="306"/>
      <c r="AJ494" s="306"/>
      <c r="AK494" s="306"/>
      <c r="AL494" s="306"/>
      <c r="AM494" s="306"/>
      <c r="AN494" s="306"/>
      <c r="AO494" s="306"/>
      <c r="AP494" s="306"/>
      <c r="AQ494" s="306"/>
      <c r="AR494" s="306"/>
      <c r="AS494" s="306"/>
      <c r="AT494" s="306"/>
      <c r="AU494" s="306"/>
      <c r="AV494" s="306"/>
      <c r="AW494" s="306"/>
      <c r="AX494" s="306"/>
      <c r="AY494" s="306"/>
      <c r="AZ494" s="306"/>
      <c r="BA494" s="306"/>
      <c r="BB494" s="306"/>
      <c r="BC494" s="306"/>
      <c r="BD494" s="306"/>
      <c r="BE494" s="306"/>
      <c r="BF494" s="306"/>
      <c r="BG494" s="306"/>
      <c r="BH494" s="306"/>
      <c r="BI494" s="306"/>
    </row>
    <row r="495" spans="9:61" s="308" customFormat="1" x14ac:dyDescent="0.35">
      <c r="I495" s="324"/>
      <c r="K495" s="342"/>
      <c r="L495" s="342"/>
      <c r="M495" s="342"/>
      <c r="N495" s="306"/>
      <c r="O495" s="306"/>
      <c r="P495" s="306"/>
      <c r="Q495" s="306"/>
      <c r="R495" s="306"/>
      <c r="S495" s="306"/>
      <c r="T495" s="306"/>
      <c r="U495" s="306"/>
      <c r="V495" s="306"/>
      <c r="W495" s="306"/>
      <c r="X495" s="306"/>
      <c r="Y495" s="306"/>
      <c r="Z495" s="306"/>
      <c r="AA495" s="306"/>
      <c r="AB495" s="306"/>
      <c r="AC495" s="306"/>
      <c r="AD495" s="306"/>
      <c r="AE495" s="306"/>
      <c r="AF495" s="306"/>
      <c r="AG495" s="306"/>
      <c r="AH495" s="306"/>
      <c r="AI495" s="306"/>
      <c r="AJ495" s="306"/>
      <c r="AK495" s="306"/>
      <c r="AL495" s="306"/>
      <c r="AM495" s="306"/>
      <c r="AN495" s="306"/>
      <c r="AO495" s="306"/>
      <c r="AP495" s="306"/>
      <c r="AQ495" s="306"/>
      <c r="AR495" s="306"/>
      <c r="AS495" s="306"/>
      <c r="AT495" s="306"/>
      <c r="AU495" s="306"/>
      <c r="AV495" s="306"/>
      <c r="AW495" s="306"/>
      <c r="AX495" s="306"/>
      <c r="AY495" s="306"/>
      <c r="AZ495" s="306"/>
      <c r="BA495" s="306"/>
      <c r="BB495" s="306"/>
      <c r="BC495" s="306"/>
      <c r="BD495" s="306"/>
      <c r="BE495" s="306"/>
      <c r="BF495" s="306"/>
      <c r="BG495" s="306"/>
      <c r="BH495" s="306"/>
      <c r="BI495" s="306"/>
    </row>
    <row r="496" spans="9:61" s="308" customFormat="1" x14ac:dyDescent="0.35">
      <c r="I496" s="324"/>
      <c r="K496" s="342"/>
      <c r="L496" s="342"/>
      <c r="M496" s="342"/>
      <c r="N496" s="306"/>
      <c r="O496" s="306"/>
      <c r="P496" s="306"/>
      <c r="Q496" s="306"/>
      <c r="R496" s="306"/>
      <c r="S496" s="306"/>
      <c r="T496" s="306"/>
      <c r="U496" s="306"/>
      <c r="V496" s="306"/>
      <c r="W496" s="306"/>
      <c r="X496" s="306"/>
      <c r="Y496" s="306"/>
      <c r="Z496" s="306"/>
      <c r="AA496" s="306"/>
      <c r="AB496" s="306"/>
      <c r="AC496" s="306"/>
      <c r="AD496" s="306"/>
      <c r="AE496" s="306"/>
      <c r="AF496" s="306"/>
      <c r="AG496" s="306"/>
      <c r="AH496" s="306"/>
      <c r="AI496" s="306"/>
      <c r="AJ496" s="306"/>
      <c r="AK496" s="306"/>
      <c r="AL496" s="306"/>
      <c r="AM496" s="306"/>
      <c r="AN496" s="306"/>
      <c r="AO496" s="306"/>
      <c r="AP496" s="306"/>
      <c r="AQ496" s="306"/>
      <c r="AR496" s="306"/>
      <c r="AS496" s="306"/>
      <c r="AT496" s="306"/>
      <c r="AU496" s="306"/>
      <c r="AV496" s="306"/>
      <c r="AW496" s="306"/>
      <c r="AX496" s="306"/>
      <c r="AY496" s="306"/>
      <c r="AZ496" s="306"/>
      <c r="BA496" s="306"/>
      <c r="BB496" s="306"/>
      <c r="BC496" s="306"/>
      <c r="BD496" s="306"/>
      <c r="BE496" s="306"/>
      <c r="BF496" s="306"/>
      <c r="BG496" s="306"/>
      <c r="BH496" s="306"/>
      <c r="BI496" s="306"/>
    </row>
    <row r="497" spans="9:61" s="308" customFormat="1" x14ac:dyDescent="0.35">
      <c r="I497" s="324"/>
      <c r="K497" s="342"/>
      <c r="L497" s="342"/>
      <c r="M497" s="342"/>
      <c r="N497" s="306"/>
      <c r="O497" s="306"/>
      <c r="P497" s="306"/>
      <c r="Q497" s="306"/>
      <c r="R497" s="306"/>
      <c r="S497" s="306"/>
      <c r="T497" s="306"/>
      <c r="U497" s="306"/>
      <c r="V497" s="306"/>
      <c r="W497" s="306"/>
      <c r="X497" s="306"/>
      <c r="Y497" s="306"/>
      <c r="Z497" s="306"/>
      <c r="AA497" s="306"/>
      <c r="AB497" s="306"/>
      <c r="AC497" s="306"/>
      <c r="AD497" s="306"/>
      <c r="AE497" s="306"/>
      <c r="AF497" s="306"/>
      <c r="AG497" s="306"/>
      <c r="AH497" s="306"/>
      <c r="AI497" s="306"/>
      <c r="AJ497" s="306"/>
      <c r="AK497" s="306"/>
      <c r="AL497" s="306"/>
      <c r="AM497" s="306"/>
      <c r="AN497" s="306"/>
      <c r="AO497" s="306"/>
      <c r="AP497" s="306"/>
      <c r="AQ497" s="306"/>
      <c r="AR497" s="306"/>
      <c r="AS497" s="306"/>
      <c r="AT497" s="306"/>
      <c r="AU497" s="306"/>
      <c r="AV497" s="306"/>
      <c r="AW497" s="306"/>
      <c r="AX497" s="306"/>
      <c r="AY497" s="306"/>
      <c r="AZ497" s="306"/>
      <c r="BA497" s="306"/>
      <c r="BB497" s="306"/>
      <c r="BC497" s="306"/>
      <c r="BD497" s="306"/>
      <c r="BE497" s="306"/>
      <c r="BF497" s="306"/>
      <c r="BG497" s="306"/>
      <c r="BH497" s="306"/>
      <c r="BI497" s="306"/>
    </row>
    <row r="498" spans="9:61" s="308" customFormat="1" x14ac:dyDescent="0.35">
      <c r="I498" s="324"/>
      <c r="K498" s="342"/>
      <c r="L498" s="342"/>
      <c r="M498" s="342"/>
      <c r="N498" s="306"/>
      <c r="O498" s="306"/>
      <c r="P498" s="306"/>
      <c r="Q498" s="306"/>
      <c r="R498" s="306"/>
      <c r="S498" s="306"/>
      <c r="T498" s="306"/>
      <c r="U498" s="306"/>
      <c r="V498" s="306"/>
      <c r="W498" s="306"/>
      <c r="X498" s="306"/>
      <c r="Y498" s="306"/>
      <c r="Z498" s="306"/>
      <c r="AA498" s="306"/>
      <c r="AB498" s="306"/>
      <c r="AC498" s="306"/>
      <c r="AD498" s="306"/>
      <c r="AE498" s="306"/>
      <c r="AF498" s="306"/>
      <c r="AG498" s="306"/>
      <c r="AH498" s="306"/>
      <c r="AI498" s="306"/>
      <c r="AJ498" s="306"/>
      <c r="AK498" s="306"/>
      <c r="AL498" s="306"/>
      <c r="AM498" s="306"/>
      <c r="AN498" s="306"/>
      <c r="AO498" s="306"/>
      <c r="AP498" s="306"/>
      <c r="AQ498" s="306"/>
      <c r="AR498" s="306"/>
      <c r="AS498" s="306"/>
      <c r="AT498" s="306"/>
      <c r="AU498" s="306"/>
      <c r="AV498" s="306"/>
      <c r="AW498" s="306"/>
      <c r="AX498" s="306"/>
      <c r="AY498" s="306"/>
      <c r="AZ498" s="306"/>
      <c r="BA498" s="306"/>
      <c r="BB498" s="306"/>
      <c r="BC498" s="306"/>
      <c r="BD498" s="306"/>
      <c r="BE498" s="306"/>
      <c r="BF498" s="306"/>
      <c r="BG498" s="306"/>
      <c r="BH498" s="306"/>
      <c r="BI498" s="306"/>
    </row>
    <row r="499" spans="9:61" s="308" customFormat="1" x14ac:dyDescent="0.35">
      <c r="I499" s="324"/>
      <c r="K499" s="342"/>
      <c r="L499" s="342"/>
      <c r="M499" s="342"/>
      <c r="N499" s="306"/>
      <c r="O499" s="306"/>
      <c r="P499" s="306"/>
      <c r="Q499" s="306"/>
      <c r="R499" s="306"/>
      <c r="S499" s="306"/>
      <c r="T499" s="306"/>
      <c r="U499" s="306"/>
      <c r="V499" s="306"/>
      <c r="W499" s="306"/>
      <c r="X499" s="306"/>
      <c r="Y499" s="306"/>
      <c r="Z499" s="306"/>
      <c r="AA499" s="306"/>
      <c r="AB499" s="306"/>
      <c r="AC499" s="306"/>
      <c r="AD499" s="306"/>
      <c r="AE499" s="306"/>
      <c r="AF499" s="306"/>
      <c r="AG499" s="306"/>
      <c r="AH499" s="306"/>
      <c r="AI499" s="306"/>
      <c r="AJ499" s="306"/>
      <c r="AK499" s="306"/>
      <c r="AL499" s="306"/>
      <c r="AM499" s="306"/>
      <c r="AN499" s="306"/>
      <c r="AO499" s="306"/>
      <c r="AP499" s="306"/>
      <c r="AQ499" s="306"/>
      <c r="AR499" s="306"/>
      <c r="AS499" s="306"/>
      <c r="AT499" s="306"/>
      <c r="AU499" s="306"/>
      <c r="AV499" s="306"/>
      <c r="AW499" s="306"/>
      <c r="AX499" s="306"/>
      <c r="AY499" s="306"/>
      <c r="AZ499" s="306"/>
      <c r="BA499" s="306"/>
      <c r="BB499" s="306"/>
      <c r="BC499" s="306"/>
      <c r="BD499" s="306"/>
      <c r="BE499" s="306"/>
      <c r="BF499" s="306"/>
      <c r="BG499" s="306"/>
      <c r="BH499" s="306"/>
      <c r="BI499" s="306"/>
    </row>
    <row r="500" spans="9:61" s="308" customFormat="1" x14ac:dyDescent="0.35">
      <c r="I500" s="324"/>
      <c r="K500" s="342"/>
      <c r="L500" s="342"/>
      <c r="M500" s="342"/>
      <c r="N500" s="306"/>
      <c r="O500" s="306"/>
      <c r="P500" s="306"/>
      <c r="Q500" s="306"/>
      <c r="R500" s="306"/>
      <c r="S500" s="306"/>
      <c r="T500" s="306"/>
      <c r="U500" s="306"/>
      <c r="V500" s="306"/>
      <c r="W500" s="306"/>
      <c r="X500" s="306"/>
      <c r="Y500" s="306"/>
      <c r="Z500" s="306"/>
      <c r="AA500" s="306"/>
      <c r="AB500" s="306"/>
      <c r="AC500" s="306"/>
      <c r="AD500" s="306"/>
      <c r="AE500" s="306"/>
      <c r="AF500" s="306"/>
      <c r="AG500" s="306"/>
      <c r="AH500" s="306"/>
      <c r="AI500" s="306"/>
      <c r="AJ500" s="306"/>
      <c r="AK500" s="306"/>
      <c r="AL500" s="306"/>
      <c r="AM500" s="306"/>
      <c r="AN500" s="306"/>
      <c r="AO500" s="306"/>
      <c r="AP500" s="306"/>
      <c r="AQ500" s="306"/>
      <c r="AR500" s="306"/>
      <c r="AS500" s="306"/>
      <c r="AT500" s="306"/>
      <c r="AU500" s="306"/>
      <c r="AV500" s="306"/>
      <c r="AW500" s="306"/>
      <c r="AX500" s="306"/>
      <c r="AY500" s="306"/>
      <c r="AZ500" s="306"/>
      <c r="BA500" s="306"/>
      <c r="BB500" s="306"/>
      <c r="BC500" s="306"/>
      <c r="BD500" s="306"/>
      <c r="BE500" s="306"/>
      <c r="BF500" s="306"/>
      <c r="BG500" s="306"/>
      <c r="BH500" s="306"/>
      <c r="BI500" s="306"/>
    </row>
    <row r="501" spans="9:61" s="308" customFormat="1" x14ac:dyDescent="0.35">
      <c r="I501" s="324"/>
      <c r="K501" s="342"/>
      <c r="L501" s="342"/>
      <c r="M501" s="342"/>
      <c r="N501" s="306"/>
      <c r="O501" s="306"/>
      <c r="P501" s="306"/>
      <c r="Q501" s="306"/>
      <c r="R501" s="306"/>
      <c r="S501" s="306"/>
      <c r="T501" s="306"/>
      <c r="U501" s="306"/>
      <c r="V501" s="306"/>
      <c r="W501" s="306"/>
      <c r="X501" s="306"/>
      <c r="Y501" s="306"/>
      <c r="Z501" s="306"/>
      <c r="AA501" s="306"/>
      <c r="AB501" s="306"/>
      <c r="AC501" s="306"/>
      <c r="AD501" s="306"/>
      <c r="AE501" s="306"/>
      <c r="AF501" s="306"/>
      <c r="AG501" s="306"/>
      <c r="AH501" s="306"/>
      <c r="AI501" s="306"/>
      <c r="AJ501" s="306"/>
      <c r="AK501" s="306"/>
      <c r="AL501" s="306"/>
      <c r="AM501" s="306"/>
      <c r="AN501" s="306"/>
      <c r="AO501" s="306"/>
      <c r="AP501" s="306"/>
      <c r="AQ501" s="306"/>
      <c r="AR501" s="306"/>
      <c r="AS501" s="306"/>
      <c r="AT501" s="306"/>
      <c r="AU501" s="306"/>
      <c r="AV501" s="306"/>
      <c r="AW501" s="306"/>
      <c r="AX501" s="306"/>
      <c r="AY501" s="306"/>
      <c r="AZ501" s="306"/>
      <c r="BA501" s="306"/>
      <c r="BB501" s="306"/>
      <c r="BC501" s="306"/>
      <c r="BD501" s="306"/>
      <c r="BE501" s="306"/>
      <c r="BF501" s="306"/>
      <c r="BG501" s="306"/>
      <c r="BH501" s="306"/>
      <c r="BI501" s="306"/>
    </row>
    <row r="502" spans="9:61" s="308" customFormat="1" x14ac:dyDescent="0.35">
      <c r="I502" s="324"/>
      <c r="K502" s="342"/>
      <c r="L502" s="342"/>
      <c r="M502" s="342"/>
      <c r="N502" s="306"/>
      <c r="O502" s="306"/>
      <c r="P502" s="306"/>
      <c r="Q502" s="306"/>
      <c r="R502" s="306"/>
      <c r="S502" s="306"/>
      <c r="T502" s="306"/>
      <c r="U502" s="306"/>
      <c r="V502" s="306"/>
      <c r="W502" s="306"/>
      <c r="X502" s="306"/>
      <c r="Y502" s="306"/>
      <c r="Z502" s="306"/>
      <c r="AA502" s="306"/>
      <c r="AB502" s="306"/>
      <c r="AC502" s="306"/>
      <c r="AD502" s="306"/>
      <c r="AE502" s="306"/>
      <c r="AF502" s="306"/>
      <c r="AG502" s="306"/>
      <c r="AH502" s="306"/>
      <c r="AI502" s="306"/>
      <c r="AJ502" s="306"/>
      <c r="AK502" s="306"/>
      <c r="AL502" s="306"/>
      <c r="AM502" s="306"/>
      <c r="AN502" s="306"/>
      <c r="AO502" s="306"/>
      <c r="AP502" s="306"/>
      <c r="AQ502" s="306"/>
      <c r="AR502" s="306"/>
      <c r="AS502" s="306"/>
      <c r="AT502" s="306"/>
      <c r="AU502" s="306"/>
      <c r="AV502" s="306"/>
      <c r="AW502" s="306"/>
      <c r="AX502" s="306"/>
      <c r="AY502" s="306"/>
      <c r="AZ502" s="306"/>
      <c r="BA502" s="306"/>
      <c r="BB502" s="306"/>
      <c r="BC502" s="306"/>
      <c r="BD502" s="306"/>
      <c r="BE502" s="306"/>
      <c r="BF502" s="306"/>
      <c r="BG502" s="306"/>
      <c r="BH502" s="306"/>
      <c r="BI502" s="306"/>
    </row>
    <row r="503" spans="9:61" s="308" customFormat="1" x14ac:dyDescent="0.35">
      <c r="I503" s="324"/>
      <c r="K503" s="342"/>
      <c r="L503" s="342"/>
      <c r="M503" s="342"/>
      <c r="N503" s="306"/>
      <c r="O503" s="306"/>
      <c r="P503" s="306"/>
      <c r="Q503" s="306"/>
      <c r="R503" s="306"/>
      <c r="S503" s="306"/>
      <c r="T503" s="306"/>
      <c r="U503" s="306"/>
      <c r="V503" s="306"/>
      <c r="W503" s="306"/>
      <c r="X503" s="306"/>
      <c r="Y503" s="306"/>
      <c r="Z503" s="306"/>
      <c r="AA503" s="306"/>
      <c r="AB503" s="306"/>
      <c r="AC503" s="306"/>
      <c r="AD503" s="306"/>
      <c r="AE503" s="306"/>
      <c r="AF503" s="306"/>
      <c r="AG503" s="306"/>
      <c r="AH503" s="306"/>
      <c r="AI503" s="306"/>
      <c r="AJ503" s="306"/>
      <c r="AK503" s="306"/>
      <c r="AL503" s="306"/>
      <c r="AM503" s="306"/>
      <c r="AN503" s="306"/>
      <c r="AO503" s="306"/>
      <c r="AP503" s="306"/>
      <c r="AQ503" s="306"/>
      <c r="AR503" s="306"/>
      <c r="AS503" s="306"/>
      <c r="AT503" s="306"/>
      <c r="AU503" s="306"/>
      <c r="AV503" s="306"/>
      <c r="AW503" s="306"/>
      <c r="AX503" s="306"/>
      <c r="AY503" s="306"/>
      <c r="AZ503" s="306"/>
      <c r="BA503" s="306"/>
      <c r="BB503" s="306"/>
      <c r="BC503" s="306"/>
      <c r="BD503" s="306"/>
      <c r="BE503" s="306"/>
      <c r="BF503" s="306"/>
      <c r="BG503" s="306"/>
      <c r="BH503" s="306"/>
      <c r="BI503" s="306"/>
    </row>
    <row r="504" spans="9:61" s="308" customFormat="1" x14ac:dyDescent="0.35">
      <c r="I504" s="324"/>
      <c r="K504" s="342"/>
      <c r="L504" s="342"/>
      <c r="M504" s="342"/>
      <c r="N504" s="306"/>
      <c r="O504" s="306"/>
      <c r="P504" s="306"/>
      <c r="Q504" s="306"/>
      <c r="R504" s="306"/>
      <c r="S504" s="306"/>
      <c r="T504" s="306"/>
      <c r="U504" s="306"/>
      <c r="V504" s="306"/>
      <c r="W504" s="306"/>
      <c r="X504" s="306"/>
      <c r="Y504" s="306"/>
      <c r="Z504" s="306"/>
      <c r="AA504" s="306"/>
      <c r="AB504" s="306"/>
      <c r="AC504" s="306"/>
      <c r="AD504" s="306"/>
      <c r="AE504" s="306"/>
      <c r="AF504" s="306"/>
      <c r="AG504" s="306"/>
      <c r="AH504" s="306"/>
      <c r="AI504" s="306"/>
      <c r="AJ504" s="306"/>
      <c r="AK504" s="306"/>
      <c r="AL504" s="306"/>
      <c r="AM504" s="306"/>
      <c r="AN504" s="306"/>
      <c r="AO504" s="306"/>
      <c r="AP504" s="306"/>
      <c r="AQ504" s="306"/>
      <c r="AR504" s="306"/>
      <c r="AS504" s="306"/>
      <c r="AT504" s="306"/>
      <c r="AU504" s="306"/>
      <c r="AV504" s="306"/>
      <c r="AW504" s="306"/>
      <c r="AX504" s="306"/>
      <c r="AY504" s="306"/>
      <c r="AZ504" s="306"/>
      <c r="BA504" s="306"/>
      <c r="BB504" s="306"/>
      <c r="BC504" s="306"/>
      <c r="BD504" s="306"/>
      <c r="BE504" s="306"/>
      <c r="BF504" s="306"/>
      <c r="BG504" s="306"/>
      <c r="BH504" s="306"/>
      <c r="BI504" s="306"/>
    </row>
    <row r="505" spans="9:61" s="308" customFormat="1" x14ac:dyDescent="0.35">
      <c r="I505" s="324"/>
      <c r="K505" s="342"/>
      <c r="L505" s="342"/>
      <c r="M505" s="342"/>
      <c r="N505" s="306"/>
      <c r="O505" s="306"/>
      <c r="P505" s="306"/>
      <c r="Q505" s="306"/>
      <c r="R505" s="306"/>
      <c r="S505" s="306"/>
      <c r="T505" s="306"/>
      <c r="U505" s="306"/>
      <c r="V505" s="306"/>
      <c r="W505" s="306"/>
      <c r="X505" s="306"/>
      <c r="Y505" s="306"/>
      <c r="Z505" s="306"/>
      <c r="AA505" s="306"/>
      <c r="AB505" s="306"/>
      <c r="AC505" s="306"/>
      <c r="AD505" s="306"/>
      <c r="AE505" s="306"/>
      <c r="AF505" s="306"/>
      <c r="AG505" s="306"/>
      <c r="AH505" s="306"/>
      <c r="AI505" s="306"/>
      <c r="AJ505" s="306"/>
      <c r="AK505" s="306"/>
      <c r="AL505" s="306"/>
      <c r="AM505" s="306"/>
      <c r="AN505" s="306"/>
      <c r="AO505" s="306"/>
      <c r="AP505" s="306"/>
      <c r="AQ505" s="306"/>
      <c r="AR505" s="306"/>
      <c r="AS505" s="306"/>
      <c r="AT505" s="306"/>
      <c r="AU505" s="306"/>
      <c r="AV505" s="306"/>
      <c r="AW505" s="306"/>
      <c r="AX505" s="306"/>
      <c r="AY505" s="306"/>
      <c r="AZ505" s="306"/>
      <c r="BA505" s="306"/>
      <c r="BB505" s="306"/>
      <c r="BC505" s="306"/>
      <c r="BD505" s="306"/>
      <c r="BE505" s="306"/>
      <c r="BF505" s="306"/>
      <c r="BG505" s="306"/>
      <c r="BH505" s="306"/>
      <c r="BI505" s="306"/>
    </row>
    <row r="506" spans="9:61" s="308" customFormat="1" x14ac:dyDescent="0.35">
      <c r="I506" s="324"/>
      <c r="K506" s="342"/>
      <c r="L506" s="342"/>
      <c r="M506" s="342"/>
      <c r="N506" s="306"/>
      <c r="O506" s="306"/>
      <c r="P506" s="306"/>
      <c r="Q506" s="306"/>
      <c r="R506" s="306"/>
      <c r="S506" s="306"/>
      <c r="T506" s="306"/>
      <c r="U506" s="306"/>
      <c r="V506" s="306"/>
      <c r="W506" s="306"/>
      <c r="X506" s="306"/>
      <c r="Y506" s="306"/>
      <c r="Z506" s="306"/>
      <c r="AA506" s="306"/>
      <c r="AB506" s="306"/>
      <c r="AC506" s="306"/>
      <c r="AD506" s="306"/>
      <c r="AE506" s="306"/>
      <c r="AF506" s="306"/>
      <c r="AG506" s="306"/>
      <c r="AH506" s="306"/>
      <c r="AI506" s="306"/>
      <c r="AJ506" s="306"/>
      <c r="AK506" s="306"/>
      <c r="AL506" s="306"/>
      <c r="AM506" s="306"/>
      <c r="AN506" s="306"/>
      <c r="AO506" s="306"/>
      <c r="AP506" s="306"/>
      <c r="AQ506" s="306"/>
      <c r="AR506" s="306"/>
      <c r="AS506" s="306"/>
      <c r="AT506" s="306"/>
      <c r="AU506" s="306"/>
      <c r="AV506" s="306"/>
      <c r="AW506" s="306"/>
      <c r="AX506" s="306"/>
      <c r="AY506" s="306"/>
      <c r="AZ506" s="306"/>
      <c r="BA506" s="306"/>
      <c r="BB506" s="306"/>
      <c r="BC506" s="306"/>
      <c r="BD506" s="306"/>
      <c r="BE506" s="306"/>
      <c r="BF506" s="306"/>
      <c r="BG506" s="306"/>
      <c r="BH506" s="306"/>
      <c r="BI506" s="306"/>
    </row>
    <row r="507" spans="9:61" s="308" customFormat="1" x14ac:dyDescent="0.35">
      <c r="I507" s="324"/>
      <c r="K507" s="342"/>
      <c r="L507" s="342"/>
      <c r="M507" s="342"/>
      <c r="N507" s="306"/>
      <c r="O507" s="306"/>
      <c r="P507" s="306"/>
      <c r="Q507" s="306"/>
      <c r="R507" s="306"/>
      <c r="S507" s="306"/>
      <c r="T507" s="306"/>
      <c r="U507" s="306"/>
      <c r="V507" s="306"/>
      <c r="W507" s="306"/>
      <c r="X507" s="306"/>
      <c r="Y507" s="306"/>
      <c r="Z507" s="306"/>
      <c r="AA507" s="306"/>
      <c r="AB507" s="306"/>
      <c r="AC507" s="306"/>
      <c r="AD507" s="306"/>
      <c r="AE507" s="306"/>
      <c r="AF507" s="306"/>
      <c r="AG507" s="306"/>
      <c r="AH507" s="306"/>
      <c r="AI507" s="306"/>
      <c r="AJ507" s="306"/>
      <c r="AK507" s="306"/>
      <c r="AL507" s="306"/>
      <c r="AM507" s="306"/>
      <c r="AN507" s="306"/>
      <c r="AO507" s="306"/>
      <c r="AP507" s="306"/>
      <c r="AQ507" s="306"/>
      <c r="AR507" s="306"/>
      <c r="AS507" s="306"/>
      <c r="AT507" s="306"/>
      <c r="AU507" s="306"/>
      <c r="AV507" s="306"/>
      <c r="AW507" s="306"/>
      <c r="AX507" s="306"/>
      <c r="AY507" s="306"/>
      <c r="AZ507" s="306"/>
      <c r="BA507" s="306"/>
      <c r="BB507" s="306"/>
      <c r="BC507" s="306"/>
      <c r="BD507" s="306"/>
      <c r="BE507" s="306"/>
      <c r="BF507" s="306"/>
      <c r="BG507" s="306"/>
      <c r="BH507" s="306"/>
      <c r="BI507" s="306"/>
    </row>
    <row r="508" spans="9:61" s="308" customFormat="1" x14ac:dyDescent="0.35">
      <c r="I508" s="324"/>
      <c r="K508" s="342"/>
      <c r="L508" s="342"/>
      <c r="M508" s="342"/>
      <c r="N508" s="306"/>
      <c r="O508" s="306"/>
      <c r="P508" s="306"/>
      <c r="Q508" s="306"/>
      <c r="R508" s="306"/>
      <c r="S508" s="306"/>
      <c r="T508" s="306"/>
      <c r="U508" s="306"/>
      <c r="V508" s="306"/>
      <c r="W508" s="306"/>
      <c r="X508" s="306"/>
      <c r="Y508" s="306"/>
      <c r="Z508" s="306"/>
      <c r="AA508" s="306"/>
      <c r="AB508" s="306"/>
      <c r="AC508" s="306"/>
      <c r="AD508" s="306"/>
      <c r="AE508" s="306"/>
      <c r="AF508" s="306"/>
      <c r="AG508" s="306"/>
      <c r="AH508" s="306"/>
      <c r="AI508" s="306"/>
      <c r="AJ508" s="306"/>
      <c r="AK508" s="306"/>
      <c r="AL508" s="306"/>
      <c r="AM508" s="306"/>
      <c r="AN508" s="306"/>
      <c r="AO508" s="306"/>
      <c r="AP508" s="306"/>
      <c r="AQ508" s="306"/>
      <c r="AR508" s="306"/>
      <c r="AS508" s="306"/>
      <c r="AT508" s="306"/>
      <c r="AU508" s="306"/>
      <c r="AV508" s="306"/>
      <c r="AW508" s="306"/>
      <c r="AX508" s="306"/>
      <c r="AY508" s="306"/>
      <c r="AZ508" s="306"/>
      <c r="BA508" s="306"/>
      <c r="BB508" s="306"/>
      <c r="BC508" s="306"/>
      <c r="BD508" s="306"/>
      <c r="BE508" s="306"/>
      <c r="BF508" s="306"/>
      <c r="BG508" s="306"/>
      <c r="BH508" s="306"/>
      <c r="BI508" s="306"/>
    </row>
    <row r="509" spans="9:61" s="308" customFormat="1" x14ac:dyDescent="0.35">
      <c r="I509" s="324"/>
      <c r="K509" s="342"/>
      <c r="L509" s="342"/>
      <c r="M509" s="342"/>
      <c r="N509" s="306"/>
      <c r="O509" s="306"/>
      <c r="P509" s="306"/>
      <c r="Q509" s="306"/>
      <c r="R509" s="306"/>
      <c r="S509" s="306"/>
      <c r="T509" s="306"/>
      <c r="U509" s="306"/>
      <c r="V509" s="306"/>
      <c r="W509" s="306"/>
      <c r="X509" s="306"/>
      <c r="Y509" s="306"/>
      <c r="Z509" s="306"/>
      <c r="AA509" s="306"/>
      <c r="AB509" s="306"/>
      <c r="AC509" s="306"/>
      <c r="AD509" s="306"/>
      <c r="AE509" s="306"/>
      <c r="AF509" s="306"/>
      <c r="AG509" s="306"/>
      <c r="AH509" s="306"/>
      <c r="AI509" s="306"/>
      <c r="AJ509" s="306"/>
      <c r="AK509" s="306"/>
      <c r="AL509" s="306"/>
      <c r="AM509" s="306"/>
      <c r="AN509" s="306"/>
      <c r="AO509" s="306"/>
      <c r="AP509" s="306"/>
      <c r="AQ509" s="306"/>
      <c r="AR509" s="306"/>
      <c r="AS509" s="306"/>
      <c r="AT509" s="306"/>
      <c r="AU509" s="306"/>
      <c r="AV509" s="306"/>
      <c r="AW509" s="306"/>
      <c r="AX509" s="306"/>
      <c r="AY509" s="306"/>
      <c r="AZ509" s="306"/>
      <c r="BA509" s="306"/>
      <c r="BB509" s="306"/>
      <c r="BC509" s="306"/>
      <c r="BD509" s="306"/>
      <c r="BE509" s="306"/>
      <c r="BF509" s="306"/>
      <c r="BG509" s="306"/>
      <c r="BH509" s="306"/>
      <c r="BI509" s="306"/>
    </row>
    <row r="510" spans="9:61" s="308" customFormat="1" x14ac:dyDescent="0.35">
      <c r="I510" s="324"/>
      <c r="K510" s="342"/>
      <c r="L510" s="342"/>
      <c r="M510" s="342"/>
      <c r="N510" s="306"/>
      <c r="O510" s="306"/>
      <c r="P510" s="306"/>
      <c r="Q510" s="306"/>
      <c r="R510" s="306"/>
      <c r="S510" s="306"/>
      <c r="T510" s="306"/>
      <c r="U510" s="306"/>
      <c r="V510" s="306"/>
      <c r="W510" s="306"/>
      <c r="X510" s="306"/>
      <c r="Y510" s="306"/>
      <c r="Z510" s="306"/>
      <c r="AA510" s="306"/>
      <c r="AB510" s="306"/>
      <c r="AC510" s="306"/>
      <c r="AD510" s="306"/>
      <c r="AE510" s="306"/>
      <c r="AF510" s="306"/>
      <c r="AG510" s="306"/>
      <c r="AH510" s="306"/>
      <c r="AI510" s="306"/>
      <c r="AJ510" s="306"/>
      <c r="AK510" s="306"/>
      <c r="AL510" s="306"/>
      <c r="AM510" s="306"/>
      <c r="AN510" s="306"/>
      <c r="AO510" s="306"/>
      <c r="AP510" s="306"/>
      <c r="AQ510" s="306"/>
      <c r="AR510" s="306"/>
      <c r="AS510" s="306"/>
      <c r="AT510" s="306"/>
      <c r="AU510" s="306"/>
      <c r="AV510" s="306"/>
      <c r="AW510" s="306"/>
      <c r="AX510" s="306"/>
      <c r="AY510" s="306"/>
      <c r="AZ510" s="306"/>
      <c r="BA510" s="306"/>
      <c r="BB510" s="306"/>
      <c r="BC510" s="306"/>
      <c r="BD510" s="306"/>
      <c r="BE510" s="306"/>
      <c r="BF510" s="306"/>
      <c r="BG510" s="306"/>
      <c r="BH510" s="306"/>
      <c r="BI510" s="306"/>
    </row>
    <row r="511" spans="9:61" s="308" customFormat="1" x14ac:dyDescent="0.35">
      <c r="I511" s="324"/>
      <c r="K511" s="342"/>
      <c r="L511" s="342"/>
      <c r="M511" s="342"/>
      <c r="N511" s="306"/>
      <c r="O511" s="306"/>
      <c r="P511" s="306"/>
      <c r="Q511" s="306"/>
      <c r="R511" s="306"/>
      <c r="S511" s="306"/>
      <c r="T511" s="306"/>
      <c r="U511" s="306"/>
      <c r="V511" s="306"/>
      <c r="W511" s="306"/>
      <c r="X511" s="306"/>
      <c r="Y511" s="306"/>
      <c r="Z511" s="306"/>
      <c r="AA511" s="306"/>
      <c r="AB511" s="306"/>
      <c r="AC511" s="306"/>
      <c r="AD511" s="306"/>
      <c r="AE511" s="306"/>
      <c r="AF511" s="306"/>
      <c r="AG511" s="306"/>
      <c r="AH511" s="306"/>
      <c r="AI511" s="306"/>
      <c r="AJ511" s="306"/>
      <c r="AK511" s="306"/>
      <c r="AL511" s="306"/>
      <c r="AM511" s="306"/>
      <c r="AN511" s="306"/>
      <c r="AO511" s="306"/>
      <c r="AP511" s="306"/>
      <c r="AQ511" s="306"/>
      <c r="AR511" s="306"/>
      <c r="AS511" s="306"/>
      <c r="AT511" s="306"/>
      <c r="AU511" s="306"/>
      <c r="AV511" s="306"/>
      <c r="AW511" s="306"/>
      <c r="AX511" s="306"/>
      <c r="AY511" s="306"/>
      <c r="AZ511" s="306"/>
      <c r="BA511" s="306"/>
      <c r="BB511" s="306"/>
      <c r="BC511" s="306"/>
      <c r="BD511" s="306"/>
      <c r="BE511" s="306"/>
      <c r="BF511" s="306"/>
      <c r="BG511" s="306"/>
      <c r="BH511" s="306"/>
      <c r="BI511" s="306"/>
    </row>
    <row r="512" spans="9:61" s="308" customFormat="1" x14ac:dyDescent="0.35">
      <c r="I512" s="324"/>
      <c r="K512" s="342"/>
      <c r="L512" s="342"/>
      <c r="M512" s="342"/>
      <c r="N512" s="306"/>
      <c r="O512" s="306"/>
      <c r="P512" s="306"/>
      <c r="Q512" s="306"/>
      <c r="R512" s="306"/>
      <c r="S512" s="306"/>
      <c r="T512" s="306"/>
      <c r="U512" s="306"/>
      <c r="V512" s="306"/>
      <c r="W512" s="306"/>
      <c r="X512" s="306"/>
      <c r="Y512" s="306"/>
      <c r="Z512" s="306"/>
      <c r="AA512" s="306"/>
      <c r="AB512" s="306"/>
      <c r="AC512" s="306"/>
      <c r="AD512" s="306"/>
      <c r="AE512" s="306"/>
      <c r="AF512" s="306"/>
      <c r="AG512" s="306"/>
      <c r="AH512" s="306"/>
      <c r="AI512" s="306"/>
      <c r="AJ512" s="306"/>
      <c r="AK512" s="306"/>
      <c r="AL512" s="306"/>
      <c r="AM512" s="306"/>
      <c r="AN512" s="306"/>
      <c r="AO512" s="306"/>
      <c r="AP512" s="306"/>
      <c r="AQ512" s="306"/>
      <c r="AR512" s="306"/>
      <c r="AS512" s="306"/>
      <c r="AT512" s="306"/>
      <c r="AU512" s="306"/>
      <c r="AV512" s="306"/>
      <c r="AW512" s="306"/>
      <c r="AX512" s="306"/>
      <c r="AY512" s="306"/>
      <c r="AZ512" s="306"/>
      <c r="BA512" s="306"/>
      <c r="BB512" s="306"/>
      <c r="BC512" s="306"/>
      <c r="BD512" s="306"/>
      <c r="BE512" s="306"/>
      <c r="BF512" s="306"/>
      <c r="BG512" s="306"/>
      <c r="BH512" s="306"/>
      <c r="BI512" s="306"/>
    </row>
    <row r="513" spans="9:61" s="308" customFormat="1" x14ac:dyDescent="0.35">
      <c r="I513" s="324"/>
      <c r="K513" s="342"/>
      <c r="L513" s="342"/>
      <c r="M513" s="342"/>
      <c r="N513" s="306"/>
      <c r="O513" s="306"/>
      <c r="P513" s="306"/>
      <c r="Q513" s="306"/>
      <c r="R513" s="306"/>
      <c r="S513" s="306"/>
      <c r="T513" s="306"/>
      <c r="U513" s="306"/>
      <c r="V513" s="306"/>
      <c r="W513" s="306"/>
      <c r="X513" s="306"/>
      <c r="Y513" s="306"/>
      <c r="Z513" s="306"/>
      <c r="AA513" s="306"/>
      <c r="AB513" s="306"/>
      <c r="AC513" s="306"/>
      <c r="AD513" s="306"/>
      <c r="AE513" s="306"/>
      <c r="AF513" s="306"/>
      <c r="AG513" s="306"/>
      <c r="AH513" s="306"/>
      <c r="AI513" s="306"/>
      <c r="AJ513" s="306"/>
      <c r="AK513" s="306"/>
      <c r="AL513" s="306"/>
      <c r="AM513" s="306"/>
      <c r="AN513" s="306"/>
      <c r="AO513" s="306"/>
      <c r="AP513" s="306"/>
      <c r="AQ513" s="306"/>
      <c r="AR513" s="306"/>
      <c r="AS513" s="306"/>
      <c r="AT513" s="306"/>
      <c r="AU513" s="306"/>
      <c r="AV513" s="306"/>
      <c r="AW513" s="306"/>
      <c r="AX513" s="306"/>
      <c r="AY513" s="306"/>
      <c r="AZ513" s="306"/>
      <c r="BA513" s="306"/>
      <c r="BB513" s="306"/>
      <c r="BC513" s="306"/>
      <c r="BD513" s="306"/>
      <c r="BE513" s="306"/>
      <c r="BF513" s="306"/>
      <c r="BG513" s="306"/>
      <c r="BH513" s="306"/>
      <c r="BI513" s="306"/>
    </row>
    <row r="514" spans="9:61" s="308" customFormat="1" x14ac:dyDescent="0.35">
      <c r="I514" s="324"/>
      <c r="K514" s="342"/>
      <c r="L514" s="342"/>
      <c r="M514" s="342"/>
      <c r="N514" s="306"/>
      <c r="O514" s="306"/>
      <c r="P514" s="306"/>
      <c r="Q514" s="306"/>
      <c r="R514" s="306"/>
      <c r="S514" s="306"/>
      <c r="T514" s="306"/>
      <c r="U514" s="306"/>
      <c r="V514" s="306"/>
      <c r="W514" s="306"/>
      <c r="X514" s="306"/>
      <c r="Y514" s="306"/>
      <c r="Z514" s="306"/>
      <c r="AA514" s="306"/>
      <c r="AB514" s="306"/>
      <c r="AC514" s="306"/>
      <c r="AD514" s="306"/>
      <c r="AE514" s="306"/>
      <c r="AF514" s="306"/>
      <c r="AG514" s="306"/>
      <c r="AH514" s="306"/>
      <c r="AI514" s="306"/>
      <c r="AJ514" s="306"/>
      <c r="AK514" s="306"/>
      <c r="AL514" s="306"/>
      <c r="AM514" s="306"/>
      <c r="AN514" s="306"/>
      <c r="AO514" s="306"/>
      <c r="AP514" s="306"/>
      <c r="AQ514" s="306"/>
      <c r="AR514" s="306"/>
      <c r="AS514" s="306"/>
      <c r="AT514" s="306"/>
      <c r="AU514" s="306"/>
      <c r="AV514" s="306"/>
      <c r="AW514" s="306"/>
      <c r="AX514" s="306"/>
      <c r="AY514" s="306"/>
      <c r="AZ514" s="306"/>
      <c r="BA514" s="306"/>
      <c r="BB514" s="306"/>
      <c r="BC514" s="306"/>
      <c r="BD514" s="306"/>
      <c r="BE514" s="306"/>
      <c r="BF514" s="306"/>
      <c r="BG514" s="306"/>
      <c r="BH514" s="306"/>
      <c r="BI514" s="306"/>
    </row>
    <row r="515" spans="9:61" s="308" customFormat="1" x14ac:dyDescent="0.35">
      <c r="I515" s="324"/>
      <c r="K515" s="342"/>
      <c r="L515" s="342"/>
      <c r="M515" s="342"/>
      <c r="N515" s="306"/>
      <c r="O515" s="306"/>
      <c r="P515" s="306"/>
      <c r="Q515" s="306"/>
      <c r="R515" s="306"/>
      <c r="S515" s="306"/>
      <c r="T515" s="306"/>
      <c r="U515" s="306"/>
      <c r="V515" s="306"/>
      <c r="W515" s="306"/>
      <c r="X515" s="306"/>
      <c r="Y515" s="306"/>
      <c r="Z515" s="306"/>
      <c r="AA515" s="306"/>
      <c r="AB515" s="306"/>
      <c r="AC515" s="306"/>
      <c r="AD515" s="306"/>
      <c r="AE515" s="306"/>
      <c r="AF515" s="306"/>
      <c r="AG515" s="306"/>
      <c r="AH515" s="306"/>
      <c r="AI515" s="306"/>
      <c r="AJ515" s="306"/>
      <c r="AK515" s="306"/>
      <c r="AL515" s="306"/>
      <c r="AM515" s="306"/>
      <c r="AN515" s="306"/>
      <c r="AO515" s="306"/>
      <c r="AP515" s="306"/>
      <c r="AQ515" s="306"/>
      <c r="AR515" s="306"/>
      <c r="AS515" s="306"/>
      <c r="AT515" s="306"/>
      <c r="AU515" s="306"/>
      <c r="AV515" s="306"/>
      <c r="AW515" s="306"/>
      <c r="AX515" s="306"/>
      <c r="AY515" s="306"/>
      <c r="AZ515" s="306"/>
      <c r="BA515" s="306"/>
      <c r="BB515" s="306"/>
      <c r="BC515" s="306"/>
      <c r="BD515" s="306"/>
      <c r="BE515" s="306"/>
      <c r="BF515" s="306"/>
      <c r="BG515" s="306"/>
      <c r="BH515" s="306"/>
      <c r="BI515" s="306"/>
    </row>
    <row r="516" spans="9:61" s="308" customFormat="1" x14ac:dyDescent="0.35">
      <c r="I516" s="324"/>
      <c r="K516" s="342"/>
      <c r="L516" s="342"/>
      <c r="M516" s="342"/>
      <c r="N516" s="306"/>
      <c r="O516" s="306"/>
      <c r="P516" s="306"/>
      <c r="Q516" s="306"/>
      <c r="R516" s="306"/>
      <c r="S516" s="306"/>
      <c r="T516" s="306"/>
      <c r="U516" s="306"/>
      <c r="V516" s="306"/>
      <c r="W516" s="306"/>
      <c r="X516" s="306"/>
      <c r="Y516" s="306"/>
      <c r="Z516" s="306"/>
      <c r="AA516" s="306"/>
      <c r="AB516" s="306"/>
      <c r="AC516" s="306"/>
      <c r="AD516" s="306"/>
      <c r="AE516" s="306"/>
      <c r="AF516" s="306"/>
      <c r="AG516" s="306"/>
      <c r="AH516" s="306"/>
      <c r="AI516" s="306"/>
      <c r="AJ516" s="306"/>
      <c r="AK516" s="306"/>
      <c r="AL516" s="306"/>
      <c r="AM516" s="306"/>
      <c r="AN516" s="306"/>
      <c r="AO516" s="306"/>
      <c r="AP516" s="306"/>
      <c r="AQ516" s="306"/>
      <c r="AR516" s="306"/>
      <c r="AS516" s="306"/>
      <c r="AT516" s="306"/>
      <c r="AU516" s="306"/>
      <c r="AV516" s="306"/>
      <c r="AW516" s="306"/>
      <c r="AX516" s="306"/>
      <c r="AY516" s="306"/>
      <c r="AZ516" s="306"/>
      <c r="BA516" s="306"/>
      <c r="BB516" s="306"/>
      <c r="BC516" s="306"/>
      <c r="BD516" s="306"/>
      <c r="BE516" s="306"/>
      <c r="BF516" s="306"/>
      <c r="BG516" s="306"/>
      <c r="BH516" s="306"/>
      <c r="BI516" s="306"/>
    </row>
    <row r="517" spans="9:61" s="308" customFormat="1" x14ac:dyDescent="0.35">
      <c r="I517" s="324"/>
      <c r="K517" s="342"/>
      <c r="L517" s="342"/>
      <c r="M517" s="342"/>
      <c r="N517" s="306"/>
      <c r="O517" s="306"/>
      <c r="P517" s="306"/>
      <c r="Q517" s="306"/>
      <c r="R517" s="306"/>
      <c r="S517" s="306"/>
      <c r="T517" s="306"/>
      <c r="U517" s="306"/>
      <c r="V517" s="306"/>
      <c r="W517" s="306"/>
      <c r="X517" s="306"/>
      <c r="Y517" s="306"/>
      <c r="Z517" s="306"/>
      <c r="AA517" s="306"/>
      <c r="AB517" s="306"/>
      <c r="AC517" s="306"/>
      <c r="AD517" s="306"/>
      <c r="AE517" s="306"/>
      <c r="AF517" s="306"/>
      <c r="AG517" s="306"/>
      <c r="AH517" s="306"/>
      <c r="AI517" s="306"/>
      <c r="AJ517" s="306"/>
      <c r="AK517" s="306"/>
      <c r="AL517" s="306"/>
      <c r="AM517" s="306"/>
      <c r="AN517" s="306"/>
      <c r="AO517" s="306"/>
      <c r="AP517" s="306"/>
      <c r="AQ517" s="306"/>
      <c r="AR517" s="306"/>
      <c r="AS517" s="306"/>
      <c r="AT517" s="306"/>
      <c r="AU517" s="306"/>
      <c r="AV517" s="306"/>
      <c r="AW517" s="306"/>
      <c r="AX517" s="306"/>
      <c r="AY517" s="306"/>
      <c r="AZ517" s="306"/>
      <c r="BA517" s="306"/>
      <c r="BB517" s="306"/>
      <c r="BC517" s="306"/>
      <c r="BD517" s="306"/>
      <c r="BE517" s="306"/>
      <c r="BF517" s="306"/>
      <c r="BG517" s="306"/>
      <c r="BH517" s="306"/>
      <c r="BI517" s="306"/>
    </row>
    <row r="518" spans="9:61" s="308" customFormat="1" x14ac:dyDescent="0.35">
      <c r="I518" s="324"/>
      <c r="K518" s="342"/>
      <c r="L518" s="342"/>
      <c r="M518" s="342"/>
      <c r="N518" s="306"/>
      <c r="O518" s="306"/>
      <c r="P518" s="306"/>
      <c r="Q518" s="306"/>
      <c r="R518" s="306"/>
      <c r="S518" s="306"/>
      <c r="T518" s="306"/>
      <c r="U518" s="306"/>
      <c r="V518" s="306"/>
      <c r="W518" s="306"/>
      <c r="X518" s="306"/>
      <c r="Y518" s="306"/>
      <c r="Z518" s="306"/>
      <c r="AA518" s="306"/>
      <c r="AB518" s="306"/>
      <c r="AC518" s="306"/>
      <c r="AD518" s="306"/>
      <c r="AE518" s="306"/>
      <c r="AF518" s="306"/>
      <c r="AG518" s="306"/>
      <c r="AH518" s="306"/>
      <c r="AI518" s="306"/>
      <c r="AJ518" s="306"/>
      <c r="AK518" s="306"/>
      <c r="AL518" s="306"/>
      <c r="AM518" s="306"/>
      <c r="AN518" s="306"/>
      <c r="AO518" s="306"/>
      <c r="AP518" s="306"/>
      <c r="AQ518" s="306"/>
      <c r="AR518" s="306"/>
      <c r="AS518" s="306"/>
      <c r="AT518" s="306"/>
      <c r="AU518" s="306"/>
      <c r="AV518" s="306"/>
      <c r="AW518" s="306"/>
      <c r="AX518" s="306"/>
      <c r="AY518" s="306"/>
      <c r="AZ518" s="306"/>
      <c r="BA518" s="306"/>
      <c r="BB518" s="306"/>
      <c r="BC518" s="306"/>
      <c r="BD518" s="306"/>
      <c r="BE518" s="306"/>
      <c r="BF518" s="306"/>
      <c r="BG518" s="306"/>
      <c r="BH518" s="306"/>
      <c r="BI518" s="306"/>
    </row>
    <row r="519" spans="9:61" s="308" customFormat="1" x14ac:dyDescent="0.35">
      <c r="I519" s="324"/>
      <c r="K519" s="342"/>
      <c r="L519" s="342"/>
      <c r="M519" s="342"/>
      <c r="N519" s="306"/>
      <c r="O519" s="306"/>
      <c r="P519" s="306"/>
      <c r="Q519" s="306"/>
      <c r="R519" s="306"/>
      <c r="S519" s="306"/>
      <c r="T519" s="306"/>
      <c r="U519" s="306"/>
      <c r="V519" s="306"/>
      <c r="W519" s="306"/>
      <c r="X519" s="306"/>
      <c r="Y519" s="306"/>
      <c r="Z519" s="306"/>
      <c r="AA519" s="306"/>
      <c r="AB519" s="306"/>
      <c r="AC519" s="306"/>
      <c r="AD519" s="306"/>
      <c r="AE519" s="306"/>
      <c r="AF519" s="306"/>
      <c r="AG519" s="306"/>
      <c r="AH519" s="306"/>
      <c r="AI519" s="306"/>
      <c r="AJ519" s="306"/>
      <c r="AK519" s="306"/>
      <c r="AL519" s="306"/>
      <c r="AM519" s="306"/>
      <c r="AN519" s="306"/>
      <c r="AO519" s="306"/>
      <c r="AP519" s="306"/>
      <c r="AQ519" s="306"/>
      <c r="AR519" s="306"/>
      <c r="AS519" s="306"/>
      <c r="AT519" s="306"/>
      <c r="AU519" s="306"/>
      <c r="AV519" s="306"/>
      <c r="AW519" s="306"/>
      <c r="AX519" s="306"/>
      <c r="AY519" s="306"/>
      <c r="AZ519" s="306"/>
      <c r="BA519" s="306"/>
      <c r="BB519" s="306"/>
      <c r="BC519" s="306"/>
      <c r="BD519" s="306"/>
      <c r="BE519" s="306"/>
      <c r="BF519" s="306"/>
      <c r="BG519" s="306"/>
      <c r="BH519" s="306"/>
      <c r="BI519" s="306"/>
    </row>
    <row r="520" spans="9:61" s="308" customFormat="1" x14ac:dyDescent="0.35">
      <c r="I520" s="324"/>
      <c r="K520" s="342"/>
      <c r="L520" s="342"/>
      <c r="M520" s="342"/>
      <c r="N520" s="306"/>
      <c r="O520" s="306"/>
      <c r="P520" s="306"/>
      <c r="Q520" s="306"/>
      <c r="R520" s="306"/>
      <c r="S520" s="306"/>
      <c r="T520" s="306"/>
      <c r="U520" s="306"/>
      <c r="V520" s="306"/>
      <c r="W520" s="306"/>
      <c r="X520" s="306"/>
      <c r="Y520" s="306"/>
      <c r="Z520" s="306"/>
      <c r="AA520" s="306"/>
      <c r="AB520" s="306"/>
      <c r="AC520" s="306"/>
      <c r="AD520" s="306"/>
      <c r="AE520" s="306"/>
      <c r="AF520" s="306"/>
      <c r="AG520" s="306"/>
      <c r="AH520" s="306"/>
      <c r="AI520" s="306"/>
      <c r="AJ520" s="306"/>
      <c r="AK520" s="306"/>
      <c r="AL520" s="306"/>
      <c r="AM520" s="306"/>
      <c r="AN520" s="306"/>
      <c r="AO520" s="306"/>
      <c r="AP520" s="306"/>
      <c r="AQ520" s="306"/>
      <c r="AR520" s="306"/>
      <c r="AS520" s="306"/>
      <c r="AT520" s="306"/>
      <c r="AU520" s="306"/>
      <c r="AV520" s="306"/>
      <c r="AW520" s="306"/>
      <c r="AX520" s="306"/>
      <c r="AY520" s="306"/>
      <c r="AZ520" s="306"/>
      <c r="BA520" s="306"/>
      <c r="BB520" s="306"/>
      <c r="BC520" s="306"/>
      <c r="BD520" s="306"/>
      <c r="BE520" s="306"/>
      <c r="BF520" s="306"/>
      <c r="BG520" s="306"/>
      <c r="BH520" s="306"/>
      <c r="BI520" s="306"/>
    </row>
    <row r="521" spans="9:61" s="308" customFormat="1" x14ac:dyDescent="0.35">
      <c r="I521" s="324"/>
      <c r="K521" s="342"/>
      <c r="L521" s="342"/>
      <c r="M521" s="342"/>
      <c r="N521" s="306"/>
      <c r="O521" s="306"/>
      <c r="P521" s="306"/>
      <c r="Q521" s="306"/>
      <c r="R521" s="306"/>
      <c r="S521" s="306"/>
      <c r="T521" s="306"/>
      <c r="U521" s="306"/>
      <c r="V521" s="306"/>
      <c r="W521" s="306"/>
      <c r="X521" s="306"/>
      <c r="Y521" s="306"/>
      <c r="Z521" s="306"/>
      <c r="AA521" s="306"/>
      <c r="AB521" s="306"/>
      <c r="AC521" s="306"/>
      <c r="AD521" s="306"/>
      <c r="AE521" s="306"/>
      <c r="AF521" s="306"/>
      <c r="AG521" s="306"/>
      <c r="AH521" s="306"/>
      <c r="AI521" s="306"/>
      <c r="AJ521" s="306"/>
      <c r="AK521" s="306"/>
      <c r="AL521" s="306"/>
      <c r="AM521" s="306"/>
      <c r="AN521" s="306"/>
      <c r="AO521" s="306"/>
      <c r="AP521" s="306"/>
      <c r="AQ521" s="306"/>
      <c r="AR521" s="306"/>
      <c r="AS521" s="306"/>
      <c r="AT521" s="306"/>
      <c r="AU521" s="306"/>
      <c r="AV521" s="306"/>
      <c r="AW521" s="306"/>
      <c r="AX521" s="306"/>
      <c r="AY521" s="306"/>
      <c r="AZ521" s="306"/>
      <c r="BA521" s="306"/>
      <c r="BB521" s="306"/>
      <c r="BC521" s="306"/>
      <c r="BD521" s="306"/>
      <c r="BE521" s="306"/>
      <c r="BF521" s="306"/>
      <c r="BG521" s="306"/>
      <c r="BH521" s="306"/>
      <c r="BI521" s="306"/>
    </row>
    <row r="522" spans="9:61" s="308" customFormat="1" x14ac:dyDescent="0.35">
      <c r="I522" s="324"/>
      <c r="K522" s="342"/>
      <c r="L522" s="342"/>
      <c r="M522" s="342"/>
      <c r="N522" s="306"/>
      <c r="O522" s="306"/>
      <c r="P522" s="306"/>
      <c r="Q522" s="306"/>
      <c r="R522" s="306"/>
      <c r="S522" s="306"/>
      <c r="T522" s="306"/>
      <c r="U522" s="306"/>
      <c r="V522" s="306"/>
      <c r="W522" s="306"/>
      <c r="X522" s="306"/>
      <c r="Y522" s="306"/>
      <c r="Z522" s="306"/>
      <c r="AA522" s="306"/>
      <c r="AB522" s="306"/>
      <c r="AC522" s="306"/>
      <c r="AD522" s="306"/>
      <c r="AE522" s="306"/>
      <c r="AF522" s="306"/>
      <c r="AG522" s="306"/>
      <c r="AH522" s="306"/>
      <c r="AI522" s="306"/>
      <c r="AJ522" s="306"/>
      <c r="AK522" s="306"/>
      <c r="AL522" s="306"/>
      <c r="AM522" s="306"/>
      <c r="AN522" s="306"/>
      <c r="AO522" s="306"/>
      <c r="AP522" s="306"/>
      <c r="AQ522" s="306"/>
      <c r="AR522" s="306"/>
      <c r="AS522" s="306"/>
      <c r="AT522" s="306"/>
      <c r="AU522" s="306"/>
      <c r="AV522" s="306"/>
      <c r="AW522" s="306"/>
      <c r="AX522" s="306"/>
      <c r="AY522" s="306"/>
      <c r="AZ522" s="306"/>
      <c r="BA522" s="306"/>
      <c r="BB522" s="306"/>
      <c r="BC522" s="306"/>
      <c r="BD522" s="306"/>
      <c r="BE522" s="306"/>
      <c r="BF522" s="306"/>
      <c r="BG522" s="306"/>
      <c r="BH522" s="306"/>
      <c r="BI522" s="306"/>
    </row>
    <row r="523" spans="9:61" s="308" customFormat="1" x14ac:dyDescent="0.35">
      <c r="I523" s="324"/>
      <c r="K523" s="342"/>
      <c r="L523" s="342"/>
      <c r="M523" s="342"/>
      <c r="N523" s="306"/>
      <c r="O523" s="306"/>
      <c r="P523" s="306"/>
      <c r="Q523" s="306"/>
      <c r="R523" s="306"/>
      <c r="S523" s="306"/>
      <c r="T523" s="306"/>
      <c r="U523" s="306"/>
      <c r="V523" s="306"/>
      <c r="W523" s="306"/>
      <c r="X523" s="306"/>
      <c r="Y523" s="306"/>
      <c r="Z523" s="306"/>
      <c r="AA523" s="306"/>
      <c r="AB523" s="306"/>
      <c r="AC523" s="306"/>
      <c r="AD523" s="306"/>
      <c r="AE523" s="306"/>
      <c r="AF523" s="306"/>
      <c r="AG523" s="306"/>
      <c r="AH523" s="306"/>
      <c r="AI523" s="306"/>
      <c r="AJ523" s="306"/>
      <c r="AK523" s="306"/>
      <c r="AL523" s="306"/>
      <c r="AM523" s="306"/>
      <c r="AN523" s="306"/>
      <c r="AO523" s="306"/>
      <c r="AP523" s="306"/>
      <c r="AQ523" s="306"/>
      <c r="AR523" s="306"/>
      <c r="AS523" s="306"/>
      <c r="AT523" s="306"/>
      <c r="AU523" s="306"/>
      <c r="AV523" s="306"/>
      <c r="AW523" s="306"/>
      <c r="AX523" s="306"/>
      <c r="AY523" s="306"/>
      <c r="AZ523" s="306"/>
      <c r="BA523" s="306"/>
      <c r="BB523" s="306"/>
      <c r="BC523" s="306"/>
      <c r="BD523" s="306"/>
      <c r="BE523" s="306"/>
      <c r="BF523" s="306"/>
      <c r="BG523" s="306"/>
      <c r="BH523" s="306"/>
      <c r="BI523" s="306"/>
    </row>
    <row r="524" spans="9:61" s="308" customFormat="1" x14ac:dyDescent="0.35">
      <c r="I524" s="324"/>
      <c r="K524" s="342"/>
      <c r="L524" s="342"/>
      <c r="M524" s="342"/>
      <c r="N524" s="306"/>
      <c r="O524" s="306"/>
      <c r="P524" s="306"/>
      <c r="Q524" s="306"/>
      <c r="R524" s="306"/>
      <c r="S524" s="306"/>
      <c r="T524" s="306"/>
      <c r="U524" s="306"/>
      <c r="V524" s="306"/>
      <c r="W524" s="306"/>
      <c r="X524" s="306"/>
      <c r="Y524" s="306"/>
      <c r="Z524" s="306"/>
      <c r="AA524" s="306"/>
      <c r="AB524" s="306"/>
      <c r="AC524" s="306"/>
      <c r="AD524" s="306"/>
      <c r="AE524" s="306"/>
      <c r="AF524" s="306"/>
      <c r="AG524" s="306"/>
      <c r="AH524" s="306"/>
      <c r="AI524" s="306"/>
      <c r="AJ524" s="306"/>
      <c r="AK524" s="306"/>
      <c r="AL524" s="306"/>
      <c r="AM524" s="306"/>
      <c r="AN524" s="306"/>
      <c r="AO524" s="306"/>
      <c r="AP524" s="306"/>
      <c r="AQ524" s="306"/>
      <c r="AR524" s="306"/>
      <c r="AS524" s="306"/>
      <c r="AT524" s="306"/>
      <c r="AU524" s="306"/>
      <c r="AV524" s="306"/>
      <c r="AW524" s="306"/>
      <c r="AX524" s="306"/>
      <c r="AY524" s="306"/>
      <c r="AZ524" s="306"/>
      <c r="BA524" s="306"/>
      <c r="BB524" s="306"/>
      <c r="BC524" s="306"/>
      <c r="BD524" s="306"/>
      <c r="BE524" s="306"/>
      <c r="BF524" s="306"/>
      <c r="BG524" s="306"/>
      <c r="BH524" s="306"/>
      <c r="BI524" s="306"/>
    </row>
    <row r="525" spans="9:61" s="308" customFormat="1" x14ac:dyDescent="0.35">
      <c r="I525" s="324"/>
      <c r="K525" s="342"/>
      <c r="L525" s="342"/>
      <c r="M525" s="342"/>
      <c r="N525" s="306"/>
      <c r="O525" s="306"/>
      <c r="P525" s="306"/>
      <c r="Q525" s="306"/>
      <c r="R525" s="306"/>
      <c r="S525" s="306"/>
      <c r="T525" s="306"/>
      <c r="U525" s="306"/>
      <c r="V525" s="306"/>
      <c r="W525" s="306"/>
      <c r="X525" s="306"/>
      <c r="Y525" s="306"/>
      <c r="Z525" s="306"/>
      <c r="AA525" s="306"/>
      <c r="AB525" s="306"/>
      <c r="AC525" s="306"/>
      <c r="AD525" s="306"/>
      <c r="AE525" s="306"/>
      <c r="AF525" s="306"/>
      <c r="AG525" s="306"/>
      <c r="AH525" s="306"/>
      <c r="AI525" s="306"/>
      <c r="AJ525" s="306"/>
      <c r="AK525" s="306"/>
      <c r="AL525" s="306"/>
      <c r="AM525" s="306"/>
      <c r="AN525" s="306"/>
      <c r="AO525" s="306"/>
      <c r="AP525" s="306"/>
      <c r="AQ525" s="306"/>
      <c r="AR525" s="306"/>
      <c r="AS525" s="306"/>
      <c r="AT525" s="306"/>
      <c r="AU525" s="306"/>
      <c r="AV525" s="306"/>
      <c r="AW525" s="306"/>
      <c r="AX525" s="306"/>
      <c r="AY525" s="306"/>
      <c r="AZ525" s="306"/>
      <c r="BA525" s="306"/>
      <c r="BB525" s="306"/>
      <c r="BC525" s="306"/>
      <c r="BD525" s="306"/>
      <c r="BE525" s="306"/>
      <c r="BF525" s="306"/>
      <c r="BG525" s="306"/>
      <c r="BH525" s="306"/>
      <c r="BI525" s="306"/>
    </row>
    <row r="526" spans="9:61" s="308" customFormat="1" x14ac:dyDescent="0.35">
      <c r="I526" s="324"/>
      <c r="K526" s="342"/>
      <c r="L526" s="342"/>
      <c r="M526" s="342"/>
      <c r="N526" s="306"/>
      <c r="O526" s="306"/>
      <c r="P526" s="306"/>
      <c r="Q526" s="306"/>
      <c r="R526" s="306"/>
      <c r="S526" s="306"/>
      <c r="T526" s="306"/>
      <c r="U526" s="306"/>
      <c r="V526" s="306"/>
      <c r="W526" s="306"/>
      <c r="X526" s="306"/>
      <c r="Y526" s="306"/>
      <c r="Z526" s="306"/>
      <c r="AA526" s="306"/>
      <c r="AB526" s="306"/>
      <c r="AC526" s="306"/>
      <c r="AD526" s="306"/>
      <c r="AE526" s="306"/>
      <c r="AF526" s="306"/>
      <c r="AG526" s="306"/>
      <c r="AH526" s="306"/>
      <c r="AI526" s="306"/>
      <c r="AJ526" s="306"/>
      <c r="AK526" s="306"/>
      <c r="AL526" s="306"/>
      <c r="AM526" s="306"/>
      <c r="AN526" s="306"/>
      <c r="AO526" s="306"/>
      <c r="AP526" s="306"/>
      <c r="AQ526" s="306"/>
      <c r="AR526" s="306"/>
      <c r="AS526" s="306"/>
      <c r="AT526" s="306"/>
      <c r="AU526" s="306"/>
      <c r="AV526" s="306"/>
      <c r="AW526" s="306"/>
      <c r="AX526" s="306"/>
      <c r="AY526" s="306"/>
      <c r="AZ526" s="306"/>
      <c r="BA526" s="306"/>
      <c r="BB526" s="306"/>
      <c r="BC526" s="306"/>
      <c r="BD526" s="306"/>
      <c r="BE526" s="306"/>
      <c r="BF526" s="306"/>
      <c r="BG526" s="306"/>
      <c r="BH526" s="306"/>
      <c r="BI526" s="306"/>
    </row>
    <row r="527" spans="9:61" s="308" customFormat="1" x14ac:dyDescent="0.35">
      <c r="I527" s="324"/>
      <c r="K527" s="342"/>
      <c r="L527" s="342"/>
      <c r="M527" s="342"/>
      <c r="N527" s="306"/>
      <c r="O527" s="306"/>
      <c r="P527" s="306"/>
      <c r="Q527" s="306"/>
      <c r="R527" s="306"/>
      <c r="S527" s="306"/>
      <c r="T527" s="306"/>
      <c r="U527" s="306"/>
      <c r="V527" s="306"/>
      <c r="W527" s="306"/>
      <c r="X527" s="306"/>
      <c r="Y527" s="306"/>
      <c r="Z527" s="306"/>
      <c r="AA527" s="306"/>
      <c r="AB527" s="306"/>
      <c r="AC527" s="306"/>
      <c r="AD527" s="306"/>
      <c r="AE527" s="306"/>
      <c r="AF527" s="306"/>
      <c r="AG527" s="306"/>
      <c r="AH527" s="306"/>
      <c r="AI527" s="306"/>
      <c r="AJ527" s="306"/>
      <c r="AK527" s="306"/>
      <c r="AL527" s="306"/>
      <c r="AM527" s="306"/>
      <c r="AN527" s="306"/>
      <c r="AO527" s="306"/>
      <c r="AP527" s="306"/>
      <c r="AQ527" s="306"/>
      <c r="AR527" s="306"/>
      <c r="AS527" s="306"/>
      <c r="AT527" s="306"/>
      <c r="AU527" s="306"/>
      <c r="AV527" s="306"/>
      <c r="AW527" s="306"/>
      <c r="AX527" s="306"/>
      <c r="AY527" s="306"/>
      <c r="AZ527" s="306"/>
      <c r="BA527" s="306"/>
      <c r="BB527" s="306"/>
      <c r="BC527" s="306"/>
      <c r="BD527" s="306"/>
      <c r="BE527" s="306"/>
      <c r="BF527" s="306"/>
      <c r="BG527" s="306"/>
      <c r="BH527" s="306"/>
      <c r="BI527" s="306"/>
    </row>
    <row r="528" spans="9:61" s="308" customFormat="1" x14ac:dyDescent="0.35">
      <c r="I528" s="324"/>
      <c r="K528" s="342"/>
      <c r="L528" s="342"/>
      <c r="M528" s="342"/>
      <c r="N528" s="306"/>
      <c r="O528" s="306"/>
      <c r="P528" s="306"/>
      <c r="Q528" s="306"/>
      <c r="R528" s="306"/>
      <c r="S528" s="306"/>
      <c r="T528" s="306"/>
      <c r="U528" s="306"/>
      <c r="V528" s="306"/>
      <c r="W528" s="306"/>
      <c r="X528" s="306"/>
      <c r="Y528" s="306"/>
      <c r="Z528" s="306"/>
      <c r="AA528" s="306"/>
      <c r="AB528" s="306"/>
      <c r="AC528" s="306"/>
      <c r="AD528" s="306"/>
      <c r="AE528" s="306"/>
      <c r="AF528" s="306"/>
      <c r="AG528" s="306"/>
      <c r="AH528" s="306"/>
      <c r="AI528" s="306"/>
      <c r="AJ528" s="306"/>
      <c r="AK528" s="306"/>
      <c r="AL528" s="306"/>
      <c r="AM528" s="306"/>
      <c r="AN528" s="306"/>
      <c r="AO528" s="306"/>
      <c r="AP528" s="306"/>
      <c r="AQ528" s="306"/>
      <c r="AR528" s="306"/>
      <c r="AS528" s="306"/>
      <c r="AT528" s="306"/>
      <c r="AU528" s="306"/>
      <c r="AV528" s="306"/>
      <c r="AW528" s="306"/>
      <c r="AX528" s="306"/>
      <c r="AY528" s="306"/>
      <c r="AZ528" s="306"/>
      <c r="BA528" s="306"/>
      <c r="BB528" s="306"/>
      <c r="BC528" s="306"/>
      <c r="BD528" s="306"/>
      <c r="BE528" s="306"/>
      <c r="BF528" s="306"/>
      <c r="BG528" s="306"/>
      <c r="BH528" s="306"/>
      <c r="BI528" s="306"/>
    </row>
    <row r="529" spans="9:61" s="308" customFormat="1" x14ac:dyDescent="0.35">
      <c r="I529" s="324"/>
      <c r="K529" s="342"/>
      <c r="L529" s="342"/>
      <c r="M529" s="342"/>
      <c r="N529" s="306"/>
      <c r="O529" s="306"/>
      <c r="P529" s="306"/>
      <c r="Q529" s="306"/>
      <c r="R529" s="306"/>
      <c r="S529" s="306"/>
      <c r="T529" s="306"/>
      <c r="U529" s="306"/>
      <c r="V529" s="306"/>
      <c r="W529" s="306"/>
      <c r="X529" s="306"/>
      <c r="Y529" s="306"/>
      <c r="Z529" s="306"/>
      <c r="AA529" s="306"/>
      <c r="AB529" s="306"/>
      <c r="AC529" s="306"/>
      <c r="AD529" s="306"/>
      <c r="AE529" s="306"/>
      <c r="AF529" s="306"/>
      <c r="AG529" s="306"/>
      <c r="AH529" s="306"/>
      <c r="AI529" s="306"/>
      <c r="AJ529" s="306"/>
      <c r="AK529" s="306"/>
      <c r="AL529" s="306"/>
      <c r="AM529" s="306"/>
      <c r="AN529" s="306"/>
      <c r="AO529" s="306"/>
      <c r="AP529" s="306"/>
      <c r="AQ529" s="306"/>
      <c r="AR529" s="306"/>
      <c r="AS529" s="306"/>
      <c r="AT529" s="306"/>
      <c r="AU529" s="306"/>
      <c r="AV529" s="306"/>
      <c r="AW529" s="306"/>
      <c r="AX529" s="306"/>
      <c r="AY529" s="306"/>
      <c r="AZ529" s="306"/>
      <c r="BA529" s="306"/>
      <c r="BB529" s="306"/>
      <c r="BC529" s="306"/>
      <c r="BD529" s="306"/>
      <c r="BE529" s="306"/>
      <c r="BF529" s="306"/>
      <c r="BG529" s="306"/>
      <c r="BH529" s="306"/>
      <c r="BI529" s="306"/>
    </row>
    <row r="530" spans="9:61" s="308" customFormat="1" x14ac:dyDescent="0.35">
      <c r="I530" s="324"/>
      <c r="K530" s="342"/>
      <c r="L530" s="342"/>
      <c r="M530" s="342"/>
      <c r="N530" s="306"/>
      <c r="O530" s="306"/>
      <c r="P530" s="306"/>
      <c r="Q530" s="306"/>
      <c r="R530" s="306"/>
      <c r="S530" s="306"/>
      <c r="T530" s="306"/>
      <c r="U530" s="306"/>
      <c r="V530" s="306"/>
      <c r="W530" s="306"/>
      <c r="X530" s="306"/>
      <c r="Y530" s="306"/>
      <c r="Z530" s="306"/>
      <c r="AA530" s="306"/>
      <c r="AB530" s="306"/>
      <c r="AC530" s="306"/>
      <c r="AD530" s="306"/>
      <c r="AE530" s="306"/>
      <c r="AF530" s="306"/>
      <c r="AG530" s="306"/>
      <c r="AH530" s="306"/>
      <c r="AI530" s="306"/>
      <c r="AJ530" s="306"/>
      <c r="AK530" s="306"/>
      <c r="AL530" s="306"/>
      <c r="AM530" s="306"/>
      <c r="AN530" s="306"/>
      <c r="AO530" s="306"/>
      <c r="AP530" s="306"/>
      <c r="AQ530" s="306"/>
      <c r="AR530" s="306"/>
      <c r="AS530" s="306"/>
      <c r="AT530" s="306"/>
      <c r="AU530" s="306"/>
      <c r="AV530" s="306"/>
      <c r="AW530" s="306"/>
      <c r="AX530" s="306"/>
      <c r="AY530" s="306"/>
      <c r="AZ530" s="306"/>
      <c r="BA530" s="306"/>
      <c r="BB530" s="306"/>
      <c r="BC530" s="306"/>
      <c r="BD530" s="306"/>
      <c r="BE530" s="306"/>
      <c r="BF530" s="306"/>
      <c r="BG530" s="306"/>
      <c r="BH530" s="306"/>
      <c r="BI530" s="306"/>
    </row>
    <row r="531" spans="9:61" s="308" customFormat="1" x14ac:dyDescent="0.35">
      <c r="I531" s="324"/>
      <c r="K531" s="342"/>
      <c r="L531" s="342"/>
      <c r="M531" s="342"/>
      <c r="N531" s="306"/>
      <c r="O531" s="306"/>
      <c r="P531" s="306"/>
      <c r="Q531" s="306"/>
      <c r="R531" s="306"/>
      <c r="S531" s="306"/>
      <c r="T531" s="306"/>
      <c r="U531" s="306"/>
      <c r="V531" s="306"/>
      <c r="W531" s="306"/>
      <c r="X531" s="306"/>
      <c r="Y531" s="306"/>
      <c r="Z531" s="306"/>
      <c r="AA531" s="306"/>
      <c r="AB531" s="306"/>
      <c r="AC531" s="306"/>
      <c r="AD531" s="306"/>
      <c r="AE531" s="306"/>
      <c r="AF531" s="306"/>
      <c r="AG531" s="306"/>
      <c r="AH531" s="306"/>
      <c r="AI531" s="306"/>
      <c r="AJ531" s="306"/>
      <c r="AK531" s="306"/>
      <c r="AL531" s="306"/>
      <c r="AM531" s="306"/>
      <c r="AN531" s="306"/>
      <c r="AO531" s="306"/>
      <c r="AP531" s="306"/>
      <c r="AQ531" s="306"/>
      <c r="AR531" s="306"/>
      <c r="AS531" s="306"/>
      <c r="AT531" s="306"/>
      <c r="AU531" s="306"/>
      <c r="AV531" s="306"/>
      <c r="AW531" s="306"/>
      <c r="AX531" s="306"/>
      <c r="AY531" s="306"/>
      <c r="AZ531" s="306"/>
      <c r="BA531" s="306"/>
      <c r="BB531" s="306"/>
      <c r="BC531" s="306"/>
      <c r="BD531" s="306"/>
      <c r="BE531" s="306"/>
      <c r="BF531" s="306"/>
      <c r="BG531" s="306"/>
      <c r="BH531" s="306"/>
      <c r="BI531" s="306"/>
    </row>
    <row r="532" spans="9:61" s="308" customFormat="1" x14ac:dyDescent="0.35">
      <c r="I532" s="324"/>
      <c r="K532" s="342"/>
      <c r="L532" s="342"/>
      <c r="M532" s="342"/>
      <c r="N532" s="306"/>
      <c r="O532" s="306"/>
      <c r="P532" s="306"/>
      <c r="Q532" s="306"/>
      <c r="R532" s="306"/>
      <c r="S532" s="306"/>
      <c r="T532" s="306"/>
      <c r="U532" s="306"/>
      <c r="V532" s="306"/>
      <c r="W532" s="306"/>
      <c r="X532" s="306"/>
      <c r="Y532" s="306"/>
      <c r="Z532" s="306"/>
      <c r="AA532" s="306"/>
      <c r="AB532" s="306"/>
      <c r="AC532" s="306"/>
      <c r="AD532" s="306"/>
      <c r="AE532" s="306"/>
      <c r="AF532" s="306"/>
      <c r="AG532" s="306"/>
      <c r="AH532" s="306"/>
      <c r="AI532" s="306"/>
      <c r="AJ532" s="306"/>
      <c r="AK532" s="306"/>
      <c r="AL532" s="306"/>
      <c r="AM532" s="306"/>
      <c r="AN532" s="306"/>
      <c r="AO532" s="306"/>
      <c r="AP532" s="306"/>
      <c r="AQ532" s="306"/>
      <c r="AR532" s="306"/>
      <c r="AS532" s="306"/>
      <c r="AT532" s="306"/>
      <c r="AU532" s="306"/>
      <c r="AV532" s="306"/>
      <c r="AW532" s="306"/>
      <c r="AX532" s="306"/>
      <c r="AY532" s="306"/>
      <c r="AZ532" s="306"/>
      <c r="BA532" s="306"/>
      <c r="BB532" s="306"/>
      <c r="BC532" s="306"/>
      <c r="BD532" s="306"/>
      <c r="BE532" s="306"/>
      <c r="BF532" s="306"/>
      <c r="BG532" s="306"/>
      <c r="BH532" s="306"/>
      <c r="BI532" s="306"/>
    </row>
    <row r="533" spans="9:61" s="308" customFormat="1" x14ac:dyDescent="0.35">
      <c r="I533" s="324"/>
      <c r="K533" s="342"/>
      <c r="L533" s="342"/>
      <c r="M533" s="342"/>
      <c r="N533" s="306"/>
      <c r="O533" s="306"/>
      <c r="P533" s="306"/>
      <c r="Q533" s="306"/>
      <c r="R533" s="306"/>
      <c r="S533" s="306"/>
      <c r="T533" s="306"/>
      <c r="U533" s="306"/>
      <c r="V533" s="306"/>
      <c r="W533" s="306"/>
      <c r="X533" s="306"/>
      <c r="Y533" s="306"/>
      <c r="Z533" s="306"/>
      <c r="AA533" s="306"/>
      <c r="AB533" s="306"/>
      <c r="AC533" s="306"/>
      <c r="AD533" s="306"/>
      <c r="AE533" s="306"/>
      <c r="AF533" s="306"/>
      <c r="AG533" s="306"/>
      <c r="AH533" s="306"/>
      <c r="AI533" s="306"/>
      <c r="AJ533" s="306"/>
      <c r="AK533" s="306"/>
      <c r="AL533" s="306"/>
      <c r="AM533" s="306"/>
      <c r="AN533" s="306"/>
      <c r="AO533" s="306"/>
      <c r="AP533" s="306"/>
      <c r="AQ533" s="306"/>
      <c r="AR533" s="306"/>
      <c r="AS533" s="306"/>
      <c r="AT533" s="306"/>
      <c r="AU533" s="306"/>
      <c r="AV533" s="306"/>
      <c r="AW533" s="306"/>
      <c r="AX533" s="306"/>
      <c r="AY533" s="306"/>
      <c r="AZ533" s="306"/>
      <c r="BA533" s="306"/>
      <c r="BB533" s="306"/>
      <c r="BC533" s="306"/>
      <c r="BD533" s="306"/>
      <c r="BE533" s="306"/>
      <c r="BF533" s="306"/>
      <c r="BG533" s="306"/>
      <c r="BH533" s="306"/>
      <c r="BI533" s="306"/>
    </row>
    <row r="534" spans="9:61" s="308" customFormat="1" x14ac:dyDescent="0.35">
      <c r="I534" s="324"/>
      <c r="K534" s="342"/>
      <c r="L534" s="342"/>
      <c r="M534" s="342"/>
      <c r="N534" s="306"/>
      <c r="O534" s="306"/>
      <c r="P534" s="306"/>
      <c r="Q534" s="306"/>
      <c r="R534" s="306"/>
      <c r="S534" s="306"/>
      <c r="T534" s="306"/>
      <c r="U534" s="306"/>
      <c r="V534" s="306"/>
      <c r="W534" s="306"/>
      <c r="X534" s="306"/>
      <c r="Y534" s="306"/>
      <c r="Z534" s="306"/>
      <c r="AA534" s="306"/>
      <c r="AB534" s="306"/>
      <c r="AC534" s="306"/>
      <c r="AD534" s="306"/>
      <c r="AE534" s="306"/>
      <c r="AF534" s="306"/>
      <c r="AG534" s="306"/>
      <c r="AH534" s="306"/>
      <c r="AI534" s="306"/>
      <c r="AJ534" s="306"/>
      <c r="AK534" s="306"/>
      <c r="AL534" s="306"/>
      <c r="AM534" s="306"/>
      <c r="AN534" s="306"/>
      <c r="AO534" s="306"/>
      <c r="AP534" s="306"/>
      <c r="AQ534" s="306"/>
      <c r="AR534" s="306"/>
      <c r="AS534" s="306"/>
      <c r="AT534" s="306"/>
      <c r="AU534" s="306"/>
      <c r="AV534" s="306"/>
      <c r="AW534" s="306"/>
      <c r="AX534" s="306"/>
      <c r="AY534" s="306"/>
      <c r="AZ534" s="306"/>
      <c r="BA534" s="306"/>
      <c r="BB534" s="306"/>
      <c r="BC534" s="306"/>
      <c r="BD534" s="306"/>
      <c r="BE534" s="306"/>
      <c r="BF534" s="306"/>
      <c r="BG534" s="306"/>
      <c r="BH534" s="306"/>
      <c r="BI534" s="306"/>
    </row>
    <row r="535" spans="9:61" s="308" customFormat="1" x14ac:dyDescent="0.35">
      <c r="I535" s="324"/>
      <c r="K535" s="342"/>
      <c r="L535" s="342"/>
      <c r="M535" s="342"/>
      <c r="N535" s="306"/>
      <c r="O535" s="306"/>
      <c r="P535" s="306"/>
      <c r="Q535" s="306"/>
      <c r="R535" s="306"/>
      <c r="S535" s="306"/>
      <c r="T535" s="306"/>
      <c r="U535" s="306"/>
      <c r="V535" s="306"/>
      <c r="W535" s="306"/>
      <c r="X535" s="306"/>
      <c r="Y535" s="306"/>
      <c r="Z535" s="306"/>
      <c r="AA535" s="306"/>
      <c r="AB535" s="306"/>
      <c r="AC535" s="306"/>
      <c r="AD535" s="306"/>
      <c r="AE535" s="306"/>
      <c r="AF535" s="306"/>
      <c r="AG535" s="306"/>
      <c r="AH535" s="306"/>
      <c r="AI535" s="306"/>
      <c r="AJ535" s="306"/>
      <c r="AK535" s="306"/>
      <c r="AL535" s="306"/>
      <c r="AM535" s="306"/>
      <c r="AN535" s="306"/>
      <c r="AO535" s="306"/>
      <c r="AP535" s="306"/>
      <c r="AQ535" s="306"/>
      <c r="AR535" s="306"/>
      <c r="AS535" s="306"/>
      <c r="AT535" s="306"/>
      <c r="AU535" s="306"/>
      <c r="AV535" s="306"/>
      <c r="AW535" s="306"/>
      <c r="AX535" s="306"/>
      <c r="AY535" s="306"/>
      <c r="AZ535" s="306"/>
      <c r="BA535" s="306"/>
      <c r="BB535" s="306"/>
      <c r="BC535" s="306"/>
      <c r="BD535" s="306"/>
      <c r="BE535" s="306"/>
      <c r="BF535" s="306"/>
      <c r="BG535" s="306"/>
      <c r="BH535" s="306"/>
      <c r="BI535" s="306"/>
    </row>
    <row r="536" spans="9:61" s="308" customFormat="1" x14ac:dyDescent="0.35">
      <c r="I536" s="324"/>
      <c r="K536" s="342"/>
      <c r="L536" s="342"/>
      <c r="M536" s="342"/>
      <c r="N536" s="306"/>
      <c r="O536" s="306"/>
      <c r="P536" s="306"/>
      <c r="Q536" s="306"/>
      <c r="R536" s="306"/>
      <c r="S536" s="306"/>
      <c r="T536" s="306"/>
      <c r="U536" s="306"/>
      <c r="V536" s="306"/>
      <c r="W536" s="306"/>
      <c r="X536" s="306"/>
      <c r="Y536" s="306"/>
      <c r="Z536" s="306"/>
      <c r="AA536" s="306"/>
      <c r="AB536" s="306"/>
      <c r="AC536" s="306"/>
      <c r="AD536" s="306"/>
      <c r="AE536" s="306"/>
      <c r="AF536" s="306"/>
      <c r="AG536" s="306"/>
      <c r="AH536" s="306"/>
      <c r="AI536" s="306"/>
      <c r="AJ536" s="306"/>
      <c r="AK536" s="306"/>
      <c r="AL536" s="306"/>
      <c r="AM536" s="306"/>
      <c r="AN536" s="306"/>
      <c r="AO536" s="306"/>
      <c r="AP536" s="306"/>
      <c r="AQ536" s="306"/>
      <c r="AR536" s="306"/>
      <c r="AS536" s="306"/>
      <c r="AT536" s="306"/>
      <c r="AU536" s="306"/>
      <c r="AV536" s="306"/>
      <c r="AW536" s="306"/>
      <c r="AX536" s="306"/>
      <c r="AY536" s="306"/>
      <c r="AZ536" s="306"/>
      <c r="BA536" s="306"/>
      <c r="BB536" s="306"/>
      <c r="BC536" s="306"/>
      <c r="BD536" s="306"/>
      <c r="BE536" s="306"/>
      <c r="BF536" s="306"/>
      <c r="BG536" s="306"/>
      <c r="BH536" s="306"/>
      <c r="BI536" s="306"/>
    </row>
    <row r="537" spans="9:61" s="308" customFormat="1" x14ac:dyDescent="0.35">
      <c r="I537" s="324"/>
      <c r="K537" s="342"/>
      <c r="L537" s="342"/>
      <c r="M537" s="342"/>
      <c r="N537" s="306"/>
      <c r="O537" s="306"/>
      <c r="P537" s="306"/>
      <c r="Q537" s="306"/>
      <c r="R537" s="306"/>
      <c r="S537" s="306"/>
      <c r="T537" s="306"/>
      <c r="U537" s="306"/>
      <c r="V537" s="306"/>
      <c r="W537" s="306"/>
      <c r="X537" s="306"/>
      <c r="Y537" s="306"/>
      <c r="Z537" s="306"/>
      <c r="AA537" s="306"/>
      <c r="AB537" s="306"/>
      <c r="AC537" s="306"/>
      <c r="AD537" s="306"/>
      <c r="AE537" s="306"/>
      <c r="AF537" s="306"/>
      <c r="AG537" s="306"/>
      <c r="AH537" s="306"/>
      <c r="AI537" s="306"/>
      <c r="AJ537" s="306"/>
      <c r="AK537" s="306"/>
      <c r="AL537" s="306"/>
      <c r="AM537" s="306"/>
      <c r="AN537" s="306"/>
      <c r="AO537" s="306"/>
      <c r="AP537" s="306"/>
      <c r="AQ537" s="306"/>
      <c r="AR537" s="306"/>
      <c r="AS537" s="306"/>
      <c r="AT537" s="306"/>
      <c r="AU537" s="306"/>
      <c r="AV537" s="306"/>
      <c r="AW537" s="306"/>
      <c r="AX537" s="306"/>
      <c r="AY537" s="306"/>
      <c r="AZ537" s="306"/>
      <c r="BA537" s="306"/>
      <c r="BB537" s="306"/>
      <c r="BC537" s="306"/>
      <c r="BD537" s="306"/>
      <c r="BE537" s="306"/>
      <c r="BF537" s="306"/>
      <c r="BG537" s="306"/>
      <c r="BH537" s="306"/>
      <c r="BI537" s="306"/>
    </row>
    <row r="538" spans="9:61" s="308" customFormat="1" x14ac:dyDescent="0.35">
      <c r="I538" s="324"/>
      <c r="K538" s="342"/>
      <c r="L538" s="342"/>
      <c r="M538" s="342"/>
      <c r="N538" s="306"/>
      <c r="O538" s="306"/>
      <c r="P538" s="306"/>
      <c r="Q538" s="306"/>
      <c r="R538" s="306"/>
      <c r="S538" s="306"/>
      <c r="T538" s="306"/>
      <c r="U538" s="306"/>
      <c r="V538" s="306"/>
      <c r="W538" s="306"/>
      <c r="X538" s="306"/>
      <c r="Y538" s="306"/>
      <c r="Z538" s="306"/>
      <c r="AA538" s="306"/>
      <c r="AB538" s="306"/>
      <c r="AC538" s="306"/>
      <c r="AD538" s="306"/>
      <c r="AE538" s="306"/>
      <c r="AF538" s="306"/>
      <c r="AG538" s="306"/>
      <c r="AH538" s="306"/>
      <c r="AI538" s="306"/>
      <c r="AJ538" s="306"/>
      <c r="AK538" s="306"/>
      <c r="AL538" s="306"/>
      <c r="AM538" s="306"/>
      <c r="AN538" s="306"/>
      <c r="AO538" s="306"/>
      <c r="AP538" s="306"/>
      <c r="AQ538" s="306"/>
      <c r="AR538" s="306"/>
      <c r="AS538" s="306"/>
      <c r="AT538" s="306"/>
      <c r="AU538" s="306"/>
      <c r="AV538" s="306"/>
      <c r="AW538" s="306"/>
      <c r="AX538" s="306"/>
      <c r="AY538" s="306"/>
      <c r="AZ538" s="306"/>
      <c r="BA538" s="306"/>
      <c r="BB538" s="306"/>
      <c r="BC538" s="306"/>
      <c r="BD538" s="306"/>
      <c r="BE538" s="306"/>
      <c r="BF538" s="306"/>
      <c r="BG538" s="306"/>
      <c r="BH538" s="306"/>
      <c r="BI538" s="306"/>
    </row>
    <row r="539" spans="9:61" s="308" customFormat="1" x14ac:dyDescent="0.35">
      <c r="I539" s="324"/>
      <c r="K539" s="342"/>
      <c r="L539" s="342"/>
      <c r="M539" s="342"/>
      <c r="N539" s="306"/>
      <c r="O539" s="306"/>
      <c r="P539" s="306"/>
      <c r="Q539" s="306"/>
      <c r="R539" s="306"/>
      <c r="S539" s="306"/>
      <c r="T539" s="306"/>
      <c r="U539" s="306"/>
      <c r="V539" s="306"/>
      <c r="W539" s="306"/>
      <c r="X539" s="306"/>
      <c r="Y539" s="306"/>
      <c r="Z539" s="306"/>
      <c r="AA539" s="306"/>
      <c r="AB539" s="306"/>
      <c r="AC539" s="306"/>
      <c r="AD539" s="306"/>
      <c r="AE539" s="306"/>
      <c r="AF539" s="306"/>
      <c r="AG539" s="306"/>
      <c r="AH539" s="306"/>
      <c r="AI539" s="306"/>
      <c r="AJ539" s="306"/>
      <c r="AK539" s="306"/>
      <c r="AL539" s="306"/>
      <c r="AM539" s="306"/>
      <c r="AN539" s="306"/>
      <c r="AO539" s="306"/>
      <c r="AP539" s="306"/>
      <c r="AQ539" s="306"/>
      <c r="AR539" s="306"/>
      <c r="AS539" s="306"/>
      <c r="AT539" s="306"/>
      <c r="AU539" s="306"/>
      <c r="AV539" s="306"/>
      <c r="AW539" s="306"/>
      <c r="AX539" s="306"/>
      <c r="AY539" s="306"/>
      <c r="AZ539" s="306"/>
      <c r="BA539" s="306"/>
      <c r="BB539" s="306"/>
      <c r="BC539" s="306"/>
      <c r="BD539" s="306"/>
      <c r="BE539" s="306"/>
      <c r="BF539" s="306"/>
      <c r="BG539" s="306"/>
      <c r="BH539" s="306"/>
      <c r="BI539" s="306"/>
    </row>
    <row r="540" spans="9:61" s="308" customFormat="1" x14ac:dyDescent="0.35">
      <c r="I540" s="324"/>
      <c r="K540" s="342"/>
      <c r="L540" s="342"/>
      <c r="M540" s="342"/>
      <c r="N540" s="306"/>
      <c r="O540" s="306"/>
      <c r="P540" s="306"/>
      <c r="Q540" s="306"/>
      <c r="R540" s="306"/>
      <c r="S540" s="306"/>
      <c r="T540" s="306"/>
      <c r="U540" s="306"/>
      <c r="V540" s="306"/>
      <c r="W540" s="306"/>
      <c r="X540" s="306"/>
      <c r="Y540" s="306"/>
      <c r="Z540" s="306"/>
      <c r="AA540" s="306"/>
      <c r="AB540" s="306"/>
      <c r="AC540" s="306"/>
      <c r="AD540" s="306"/>
      <c r="AE540" s="306"/>
      <c r="AF540" s="306"/>
      <c r="AG540" s="306"/>
      <c r="AH540" s="306"/>
      <c r="AI540" s="306"/>
      <c r="AJ540" s="306"/>
      <c r="AK540" s="306"/>
      <c r="AL540" s="306"/>
      <c r="AM540" s="306"/>
      <c r="AN540" s="306"/>
      <c r="AO540" s="306"/>
      <c r="AP540" s="306"/>
      <c r="AQ540" s="306"/>
      <c r="AR540" s="306"/>
      <c r="AS540" s="306"/>
      <c r="AT540" s="306"/>
      <c r="AU540" s="306"/>
      <c r="AV540" s="306"/>
      <c r="AW540" s="306"/>
      <c r="AX540" s="306"/>
      <c r="AY540" s="306"/>
      <c r="AZ540" s="306"/>
      <c r="BA540" s="306"/>
      <c r="BB540" s="306"/>
      <c r="BC540" s="306"/>
      <c r="BD540" s="306"/>
      <c r="BE540" s="306"/>
      <c r="BF540" s="306"/>
      <c r="BG540" s="306"/>
      <c r="BH540" s="306"/>
      <c r="BI540" s="306"/>
    </row>
    <row r="541" spans="9:61" s="308" customFormat="1" x14ac:dyDescent="0.35">
      <c r="I541" s="324"/>
      <c r="K541" s="342"/>
      <c r="L541" s="342"/>
      <c r="M541" s="342"/>
      <c r="N541" s="306"/>
      <c r="O541" s="306"/>
      <c r="P541" s="306"/>
      <c r="Q541" s="306"/>
      <c r="R541" s="306"/>
      <c r="S541" s="306"/>
      <c r="T541" s="306"/>
      <c r="U541" s="306"/>
      <c r="V541" s="306"/>
      <c r="W541" s="306"/>
      <c r="X541" s="306"/>
      <c r="Y541" s="306"/>
      <c r="Z541" s="306"/>
      <c r="AA541" s="306"/>
      <c r="AB541" s="306"/>
      <c r="AC541" s="306"/>
      <c r="AD541" s="306"/>
      <c r="AE541" s="306"/>
      <c r="AF541" s="306"/>
      <c r="AG541" s="306"/>
      <c r="AH541" s="306"/>
      <c r="AI541" s="306"/>
      <c r="AJ541" s="306"/>
      <c r="AK541" s="306"/>
      <c r="AL541" s="306"/>
      <c r="AM541" s="306"/>
      <c r="AN541" s="306"/>
      <c r="AO541" s="306"/>
      <c r="AP541" s="306"/>
      <c r="AQ541" s="306"/>
      <c r="AR541" s="306"/>
      <c r="AS541" s="306"/>
      <c r="AT541" s="306"/>
      <c r="AU541" s="306"/>
      <c r="AV541" s="306"/>
      <c r="AW541" s="306"/>
      <c r="AX541" s="306"/>
      <c r="AY541" s="306"/>
      <c r="AZ541" s="306"/>
      <c r="BA541" s="306"/>
      <c r="BB541" s="306"/>
      <c r="BC541" s="306"/>
      <c r="BD541" s="306"/>
      <c r="BE541" s="306"/>
      <c r="BF541" s="306"/>
      <c r="BG541" s="306"/>
      <c r="BH541" s="306"/>
      <c r="BI541" s="306"/>
    </row>
    <row r="542" spans="9:61" s="308" customFormat="1" x14ac:dyDescent="0.35">
      <c r="I542" s="324"/>
      <c r="K542" s="342"/>
      <c r="L542" s="342"/>
      <c r="M542" s="342"/>
      <c r="N542" s="306"/>
      <c r="O542" s="306"/>
      <c r="P542" s="306"/>
      <c r="Q542" s="306"/>
      <c r="R542" s="306"/>
      <c r="S542" s="306"/>
      <c r="T542" s="306"/>
      <c r="U542" s="306"/>
      <c r="V542" s="306"/>
      <c r="W542" s="306"/>
      <c r="X542" s="306"/>
      <c r="Y542" s="306"/>
      <c r="Z542" s="306"/>
      <c r="AA542" s="306"/>
      <c r="AB542" s="306"/>
      <c r="AC542" s="306"/>
      <c r="AD542" s="306"/>
      <c r="AE542" s="306"/>
      <c r="AF542" s="306"/>
      <c r="AG542" s="306"/>
      <c r="AH542" s="306"/>
      <c r="AI542" s="306"/>
      <c r="AJ542" s="306"/>
      <c r="AK542" s="306"/>
      <c r="AL542" s="306"/>
      <c r="AM542" s="306"/>
      <c r="AN542" s="306"/>
      <c r="AO542" s="306"/>
      <c r="AP542" s="306"/>
      <c r="AQ542" s="306"/>
      <c r="AR542" s="306"/>
      <c r="AS542" s="306"/>
      <c r="AT542" s="306"/>
      <c r="AU542" s="306"/>
      <c r="AV542" s="306"/>
      <c r="AW542" s="306"/>
      <c r="AX542" s="306"/>
      <c r="AY542" s="306"/>
      <c r="AZ542" s="306"/>
      <c r="BA542" s="306"/>
      <c r="BB542" s="306"/>
      <c r="BC542" s="306"/>
      <c r="BD542" s="306"/>
      <c r="BE542" s="306"/>
      <c r="BF542" s="306"/>
      <c r="BG542" s="306"/>
      <c r="BH542" s="306"/>
      <c r="BI542" s="306"/>
    </row>
    <row r="543" spans="9:61" s="308" customFormat="1" x14ac:dyDescent="0.35">
      <c r="I543" s="324"/>
      <c r="K543" s="342"/>
      <c r="L543" s="342"/>
      <c r="M543" s="342"/>
      <c r="N543" s="306"/>
      <c r="O543" s="306"/>
      <c r="P543" s="306"/>
      <c r="Q543" s="306"/>
      <c r="R543" s="306"/>
      <c r="S543" s="306"/>
      <c r="T543" s="306"/>
      <c r="U543" s="306"/>
      <c r="V543" s="306"/>
      <c r="W543" s="306"/>
      <c r="X543" s="306"/>
      <c r="Y543" s="306"/>
      <c r="Z543" s="306"/>
      <c r="AA543" s="306"/>
      <c r="AB543" s="306"/>
      <c r="AC543" s="306"/>
      <c r="AD543" s="306"/>
      <c r="AE543" s="306"/>
      <c r="AF543" s="306"/>
      <c r="AG543" s="306"/>
      <c r="AH543" s="306"/>
      <c r="AI543" s="306"/>
      <c r="AJ543" s="306"/>
      <c r="AK543" s="306"/>
      <c r="AL543" s="306"/>
      <c r="AM543" s="306"/>
      <c r="AN543" s="306"/>
      <c r="AO543" s="306"/>
      <c r="AP543" s="306"/>
      <c r="AQ543" s="306"/>
      <c r="AR543" s="306"/>
      <c r="AS543" s="306"/>
      <c r="AT543" s="306"/>
      <c r="AU543" s="306"/>
      <c r="AV543" s="306"/>
      <c r="AW543" s="306"/>
      <c r="AX543" s="306"/>
      <c r="AY543" s="306"/>
      <c r="AZ543" s="306"/>
      <c r="BA543" s="306"/>
      <c r="BB543" s="306"/>
      <c r="BC543" s="306"/>
      <c r="BD543" s="306"/>
      <c r="BE543" s="306"/>
      <c r="BF543" s="306"/>
      <c r="BG543" s="306"/>
      <c r="BH543" s="306"/>
      <c r="BI543" s="306"/>
    </row>
    <row r="544" spans="9:61" s="308" customFormat="1" x14ac:dyDescent="0.35">
      <c r="I544" s="324"/>
      <c r="K544" s="342"/>
      <c r="L544" s="342"/>
      <c r="M544" s="342"/>
      <c r="N544" s="306"/>
      <c r="O544" s="306"/>
      <c r="P544" s="306"/>
      <c r="Q544" s="306"/>
      <c r="R544" s="306"/>
      <c r="S544" s="306"/>
      <c r="T544" s="306"/>
      <c r="U544" s="306"/>
      <c r="V544" s="306"/>
      <c r="W544" s="306"/>
      <c r="X544" s="306"/>
      <c r="Y544" s="306"/>
      <c r="Z544" s="306"/>
      <c r="AA544" s="306"/>
      <c r="AB544" s="306"/>
      <c r="AC544" s="306"/>
      <c r="AD544" s="306"/>
      <c r="AE544" s="306"/>
      <c r="AF544" s="306"/>
      <c r="AG544" s="306"/>
      <c r="AH544" s="306"/>
      <c r="AI544" s="306"/>
      <c r="AJ544" s="306"/>
      <c r="AK544" s="306"/>
      <c r="AL544" s="306"/>
      <c r="AM544" s="306"/>
      <c r="AN544" s="306"/>
      <c r="AO544" s="306"/>
      <c r="AP544" s="306"/>
      <c r="AQ544" s="306"/>
      <c r="AR544" s="306"/>
      <c r="AS544" s="306"/>
      <c r="AT544" s="306"/>
      <c r="AU544" s="306"/>
      <c r="AV544" s="306"/>
      <c r="AW544" s="306"/>
      <c r="AX544" s="306"/>
      <c r="AY544" s="306"/>
      <c r="AZ544" s="306"/>
      <c r="BA544" s="306"/>
      <c r="BB544" s="306"/>
      <c r="BC544" s="306"/>
      <c r="BD544" s="306"/>
      <c r="BE544" s="306"/>
      <c r="BF544" s="306"/>
      <c r="BG544" s="306"/>
      <c r="BH544" s="306"/>
      <c r="BI544" s="306"/>
    </row>
    <row r="545" spans="9:61" s="308" customFormat="1" x14ac:dyDescent="0.35">
      <c r="I545" s="324"/>
      <c r="K545" s="342"/>
      <c r="L545" s="342"/>
      <c r="M545" s="342"/>
      <c r="N545" s="306"/>
      <c r="O545" s="306"/>
      <c r="P545" s="306"/>
      <c r="Q545" s="306"/>
      <c r="R545" s="306"/>
      <c r="S545" s="306"/>
      <c r="T545" s="306"/>
      <c r="U545" s="306"/>
      <c r="V545" s="306"/>
      <c r="W545" s="306"/>
      <c r="X545" s="306"/>
      <c r="Y545" s="306"/>
      <c r="Z545" s="306"/>
      <c r="AA545" s="306"/>
      <c r="AB545" s="306"/>
      <c r="AC545" s="306"/>
      <c r="AD545" s="306"/>
      <c r="AE545" s="306"/>
      <c r="AF545" s="306"/>
      <c r="AG545" s="306"/>
      <c r="AH545" s="306"/>
      <c r="AI545" s="306"/>
      <c r="AJ545" s="306"/>
      <c r="AK545" s="306"/>
      <c r="AL545" s="306"/>
      <c r="AM545" s="306"/>
      <c r="AN545" s="306"/>
      <c r="AO545" s="306"/>
      <c r="AP545" s="306"/>
      <c r="AQ545" s="306"/>
      <c r="AR545" s="306"/>
      <c r="AS545" s="306"/>
      <c r="AT545" s="306"/>
      <c r="AU545" s="306"/>
      <c r="AV545" s="306"/>
      <c r="AW545" s="306"/>
      <c r="AX545" s="306"/>
      <c r="AY545" s="306"/>
      <c r="AZ545" s="306"/>
      <c r="BA545" s="306"/>
      <c r="BB545" s="306"/>
      <c r="BC545" s="306"/>
      <c r="BD545" s="306"/>
      <c r="BE545" s="306"/>
      <c r="BF545" s="306"/>
      <c r="BG545" s="306"/>
      <c r="BH545" s="306"/>
      <c r="BI545" s="306"/>
    </row>
    <row r="546" spans="9:61" s="308" customFormat="1" x14ac:dyDescent="0.35">
      <c r="I546" s="324"/>
      <c r="K546" s="342"/>
      <c r="L546" s="342"/>
      <c r="M546" s="342"/>
      <c r="N546" s="306"/>
      <c r="O546" s="306"/>
      <c r="P546" s="306"/>
      <c r="Q546" s="306"/>
      <c r="R546" s="306"/>
      <c r="S546" s="306"/>
      <c r="T546" s="306"/>
      <c r="U546" s="306"/>
      <c r="V546" s="306"/>
      <c r="W546" s="306"/>
      <c r="X546" s="306"/>
      <c r="Y546" s="306"/>
      <c r="Z546" s="306"/>
      <c r="AA546" s="306"/>
      <c r="AB546" s="306"/>
      <c r="AC546" s="306"/>
      <c r="AD546" s="306"/>
      <c r="AE546" s="306"/>
      <c r="AF546" s="306"/>
      <c r="AG546" s="306"/>
      <c r="AH546" s="306"/>
      <c r="AI546" s="306"/>
      <c r="AJ546" s="306"/>
      <c r="AK546" s="306"/>
      <c r="AL546" s="306"/>
      <c r="AM546" s="306"/>
      <c r="AN546" s="306"/>
      <c r="AO546" s="306"/>
      <c r="AP546" s="306"/>
      <c r="AQ546" s="306"/>
      <c r="AR546" s="306"/>
      <c r="AS546" s="306"/>
      <c r="AT546" s="306"/>
      <c r="AU546" s="306"/>
      <c r="AV546" s="306"/>
      <c r="AW546" s="306"/>
      <c r="AX546" s="306"/>
      <c r="AY546" s="306"/>
      <c r="AZ546" s="306"/>
      <c r="BA546" s="306"/>
      <c r="BB546" s="306"/>
      <c r="BC546" s="306"/>
      <c r="BD546" s="306"/>
      <c r="BE546" s="306"/>
      <c r="BF546" s="306"/>
      <c r="BG546" s="306"/>
      <c r="BH546" s="306"/>
      <c r="BI546" s="306"/>
    </row>
    <row r="547" spans="9:61" s="308" customFormat="1" x14ac:dyDescent="0.35">
      <c r="I547" s="324"/>
      <c r="K547" s="342"/>
      <c r="L547" s="342"/>
      <c r="M547" s="342"/>
      <c r="N547" s="306"/>
      <c r="O547" s="306"/>
      <c r="P547" s="306"/>
      <c r="Q547" s="306"/>
      <c r="R547" s="306"/>
      <c r="S547" s="306"/>
      <c r="T547" s="306"/>
      <c r="U547" s="306"/>
      <c r="V547" s="306"/>
      <c r="W547" s="306"/>
      <c r="X547" s="306"/>
      <c r="Y547" s="306"/>
      <c r="Z547" s="306"/>
      <c r="AA547" s="306"/>
      <c r="AB547" s="306"/>
      <c r="AC547" s="306"/>
      <c r="AD547" s="306"/>
      <c r="AE547" s="306"/>
      <c r="AF547" s="306"/>
      <c r="AG547" s="306"/>
      <c r="AH547" s="306"/>
      <c r="AI547" s="306"/>
      <c r="AJ547" s="306"/>
      <c r="AK547" s="306"/>
      <c r="AL547" s="306"/>
      <c r="AM547" s="306"/>
      <c r="AN547" s="306"/>
      <c r="AO547" s="306"/>
      <c r="AP547" s="306"/>
      <c r="AQ547" s="306"/>
      <c r="AR547" s="306"/>
      <c r="AS547" s="306"/>
      <c r="AT547" s="306"/>
      <c r="AU547" s="306"/>
      <c r="AV547" s="306"/>
      <c r="AW547" s="306"/>
      <c r="AX547" s="306"/>
      <c r="AY547" s="306"/>
      <c r="AZ547" s="306"/>
      <c r="BA547" s="306"/>
      <c r="BB547" s="306"/>
      <c r="BC547" s="306"/>
      <c r="BD547" s="306"/>
      <c r="BE547" s="306"/>
      <c r="BF547" s="306"/>
      <c r="BG547" s="306"/>
      <c r="BH547" s="306"/>
      <c r="BI547" s="306"/>
    </row>
    <row r="548" spans="9:61" s="308" customFormat="1" x14ac:dyDescent="0.35">
      <c r="I548" s="324"/>
      <c r="K548" s="342"/>
      <c r="L548" s="342"/>
      <c r="M548" s="342"/>
      <c r="N548" s="306"/>
      <c r="O548" s="306"/>
      <c r="P548" s="306"/>
      <c r="Q548" s="306"/>
      <c r="R548" s="306"/>
      <c r="S548" s="306"/>
      <c r="T548" s="306"/>
      <c r="U548" s="306"/>
      <c r="V548" s="306"/>
      <c r="W548" s="306"/>
      <c r="X548" s="306"/>
      <c r="Y548" s="306"/>
      <c r="Z548" s="306"/>
      <c r="AA548" s="306"/>
      <c r="AB548" s="306"/>
      <c r="AC548" s="306"/>
      <c r="AD548" s="306"/>
      <c r="AE548" s="306"/>
      <c r="AF548" s="306"/>
      <c r="AG548" s="306"/>
      <c r="AH548" s="306"/>
      <c r="AI548" s="306"/>
      <c r="AJ548" s="306"/>
      <c r="AK548" s="306"/>
      <c r="AL548" s="306"/>
      <c r="AM548" s="306"/>
      <c r="AN548" s="306"/>
      <c r="AO548" s="306"/>
      <c r="AP548" s="306"/>
      <c r="AQ548" s="306"/>
      <c r="AR548" s="306"/>
      <c r="AS548" s="306"/>
      <c r="AT548" s="306"/>
      <c r="AU548" s="306"/>
      <c r="AV548" s="306"/>
      <c r="AW548" s="306"/>
      <c r="AX548" s="306"/>
      <c r="AY548" s="306"/>
      <c r="AZ548" s="306"/>
      <c r="BA548" s="306"/>
      <c r="BB548" s="306"/>
      <c r="BC548" s="306"/>
      <c r="BD548" s="306"/>
      <c r="BE548" s="306"/>
      <c r="BF548" s="306"/>
      <c r="BG548" s="306"/>
      <c r="BH548" s="306"/>
      <c r="BI548" s="306"/>
    </row>
    <row r="549" spans="9:61" s="308" customFormat="1" x14ac:dyDescent="0.35">
      <c r="I549" s="324"/>
      <c r="K549" s="342"/>
      <c r="L549" s="342"/>
      <c r="M549" s="342"/>
      <c r="N549" s="306"/>
      <c r="O549" s="306"/>
      <c r="P549" s="306"/>
      <c r="Q549" s="306"/>
      <c r="R549" s="306"/>
      <c r="S549" s="306"/>
      <c r="T549" s="306"/>
      <c r="U549" s="306"/>
      <c r="V549" s="306"/>
      <c r="W549" s="306"/>
      <c r="X549" s="306"/>
      <c r="Y549" s="306"/>
      <c r="Z549" s="306"/>
      <c r="AA549" s="306"/>
      <c r="AB549" s="306"/>
      <c r="AC549" s="306"/>
      <c r="AD549" s="306"/>
      <c r="AE549" s="306"/>
      <c r="AF549" s="306"/>
      <c r="AG549" s="306"/>
      <c r="AH549" s="306"/>
      <c r="AI549" s="306"/>
      <c r="AJ549" s="306"/>
      <c r="AK549" s="306"/>
      <c r="AL549" s="306"/>
      <c r="AM549" s="306"/>
      <c r="AN549" s="306"/>
      <c r="AO549" s="306"/>
      <c r="AP549" s="306"/>
      <c r="AQ549" s="306"/>
      <c r="AR549" s="306"/>
      <c r="AS549" s="306"/>
      <c r="AT549" s="306"/>
      <c r="AU549" s="306"/>
      <c r="AV549" s="306"/>
      <c r="AW549" s="306"/>
      <c r="AX549" s="306"/>
      <c r="AY549" s="306"/>
      <c r="AZ549" s="306"/>
      <c r="BA549" s="306"/>
      <c r="BB549" s="306"/>
      <c r="BC549" s="306"/>
      <c r="BD549" s="306"/>
      <c r="BE549" s="306"/>
      <c r="BF549" s="306"/>
      <c r="BG549" s="306"/>
      <c r="BH549" s="306"/>
      <c r="BI549" s="306"/>
    </row>
    <row r="550" spans="9:61" s="308" customFormat="1" x14ac:dyDescent="0.35">
      <c r="I550" s="324"/>
      <c r="K550" s="342"/>
      <c r="L550" s="342"/>
      <c r="M550" s="342"/>
      <c r="N550" s="306"/>
      <c r="O550" s="306"/>
      <c r="P550" s="306"/>
      <c r="Q550" s="306"/>
      <c r="R550" s="306"/>
      <c r="S550" s="306"/>
      <c r="T550" s="306"/>
      <c r="U550" s="306"/>
      <c r="V550" s="306"/>
      <c r="W550" s="306"/>
      <c r="X550" s="306"/>
      <c r="Y550" s="306"/>
      <c r="Z550" s="306"/>
      <c r="AA550" s="306"/>
      <c r="AB550" s="306"/>
      <c r="AC550" s="306"/>
      <c r="AD550" s="306"/>
      <c r="AE550" s="306"/>
      <c r="AF550" s="306"/>
      <c r="AG550" s="306"/>
      <c r="AH550" s="306"/>
      <c r="AI550" s="306"/>
      <c r="AJ550" s="306"/>
      <c r="AK550" s="306"/>
      <c r="AL550" s="306"/>
      <c r="AM550" s="306"/>
      <c r="AN550" s="306"/>
      <c r="AO550" s="306"/>
      <c r="AP550" s="306"/>
      <c r="AQ550" s="306"/>
      <c r="AR550" s="306"/>
      <c r="AS550" s="306"/>
      <c r="AT550" s="306"/>
      <c r="AU550" s="306"/>
      <c r="AV550" s="306"/>
      <c r="AW550" s="306"/>
      <c r="AX550" s="306"/>
      <c r="AY550" s="306"/>
      <c r="AZ550" s="306"/>
      <c r="BA550" s="306"/>
      <c r="BB550" s="306"/>
      <c r="BC550" s="306"/>
      <c r="BD550" s="306"/>
      <c r="BE550" s="306"/>
      <c r="BF550" s="306"/>
      <c r="BG550" s="306"/>
      <c r="BH550" s="306"/>
      <c r="BI550" s="306"/>
    </row>
    <row r="551" spans="9:61" s="308" customFormat="1" x14ac:dyDescent="0.35">
      <c r="I551" s="324"/>
      <c r="K551" s="342"/>
      <c r="L551" s="342"/>
      <c r="M551" s="342"/>
      <c r="N551" s="306"/>
      <c r="O551" s="306"/>
      <c r="P551" s="306"/>
      <c r="Q551" s="306"/>
      <c r="R551" s="306"/>
      <c r="S551" s="306"/>
      <c r="T551" s="306"/>
      <c r="U551" s="306"/>
      <c r="V551" s="306"/>
      <c r="W551" s="306"/>
      <c r="X551" s="306"/>
      <c r="Y551" s="306"/>
      <c r="Z551" s="306"/>
      <c r="AA551" s="306"/>
      <c r="AB551" s="306"/>
      <c r="AC551" s="306"/>
      <c r="AD551" s="306"/>
      <c r="AE551" s="306"/>
      <c r="AF551" s="306"/>
      <c r="AG551" s="306"/>
      <c r="AH551" s="306"/>
      <c r="AI551" s="306"/>
      <c r="AJ551" s="306"/>
      <c r="AK551" s="306"/>
      <c r="AL551" s="306"/>
      <c r="AM551" s="306"/>
      <c r="AN551" s="306"/>
      <c r="AO551" s="306"/>
      <c r="AP551" s="306"/>
      <c r="AQ551" s="306"/>
      <c r="AR551" s="306"/>
      <c r="AS551" s="306"/>
      <c r="AT551" s="306"/>
      <c r="AU551" s="306"/>
      <c r="AV551" s="306"/>
      <c r="AW551" s="306"/>
      <c r="AX551" s="306"/>
      <c r="AY551" s="306"/>
      <c r="AZ551" s="306"/>
      <c r="BA551" s="306"/>
      <c r="BB551" s="306"/>
      <c r="BC551" s="306"/>
      <c r="BD551" s="306"/>
      <c r="BE551" s="306"/>
      <c r="BF551" s="306"/>
      <c r="BG551" s="306"/>
      <c r="BH551" s="306"/>
      <c r="BI551" s="306"/>
    </row>
    <row r="552" spans="9:61" s="308" customFormat="1" x14ac:dyDescent="0.35">
      <c r="I552" s="324"/>
      <c r="K552" s="342"/>
      <c r="L552" s="342"/>
      <c r="M552" s="342"/>
      <c r="N552" s="306"/>
      <c r="O552" s="306"/>
      <c r="P552" s="306"/>
      <c r="Q552" s="306"/>
      <c r="R552" s="306"/>
      <c r="S552" s="306"/>
      <c r="T552" s="306"/>
      <c r="U552" s="306"/>
      <c r="V552" s="306"/>
      <c r="W552" s="306"/>
      <c r="X552" s="306"/>
      <c r="Y552" s="306"/>
      <c r="Z552" s="306"/>
      <c r="AA552" s="306"/>
      <c r="AB552" s="306"/>
      <c r="AC552" s="306"/>
      <c r="AD552" s="306"/>
      <c r="AE552" s="306"/>
      <c r="AF552" s="306"/>
      <c r="AG552" s="306"/>
      <c r="AH552" s="306"/>
      <c r="AI552" s="306"/>
      <c r="AJ552" s="306"/>
      <c r="AK552" s="306"/>
      <c r="AL552" s="306"/>
      <c r="AM552" s="306"/>
      <c r="AN552" s="306"/>
      <c r="AO552" s="306"/>
      <c r="AP552" s="306"/>
      <c r="AQ552" s="306"/>
      <c r="AR552" s="306"/>
      <c r="AS552" s="306"/>
      <c r="AT552" s="306"/>
      <c r="AU552" s="306"/>
      <c r="AV552" s="306"/>
      <c r="AW552" s="306"/>
      <c r="AX552" s="306"/>
      <c r="AY552" s="306"/>
      <c r="AZ552" s="306"/>
      <c r="BA552" s="306"/>
      <c r="BB552" s="306"/>
      <c r="BC552" s="306"/>
      <c r="BD552" s="306"/>
      <c r="BE552" s="306"/>
      <c r="BF552" s="306"/>
      <c r="BG552" s="306"/>
      <c r="BH552" s="306"/>
      <c r="BI552" s="306"/>
    </row>
    <row r="553" spans="9:61" s="308" customFormat="1" x14ac:dyDescent="0.35">
      <c r="I553" s="324"/>
      <c r="K553" s="342"/>
      <c r="L553" s="342"/>
      <c r="M553" s="342"/>
      <c r="N553" s="306"/>
      <c r="O553" s="306"/>
      <c r="P553" s="306"/>
      <c r="Q553" s="306"/>
      <c r="R553" s="306"/>
      <c r="S553" s="306"/>
      <c r="T553" s="306"/>
      <c r="U553" s="306"/>
      <c r="V553" s="306"/>
      <c r="W553" s="306"/>
      <c r="X553" s="306"/>
      <c r="Y553" s="306"/>
      <c r="Z553" s="306"/>
      <c r="AA553" s="306"/>
      <c r="AB553" s="306"/>
      <c r="AC553" s="306"/>
      <c r="AD553" s="306"/>
      <c r="AE553" s="306"/>
      <c r="AF553" s="306"/>
      <c r="AG553" s="306"/>
      <c r="AH553" s="306"/>
      <c r="AI553" s="306"/>
      <c r="AJ553" s="306"/>
      <c r="AK553" s="306"/>
      <c r="AL553" s="306"/>
      <c r="AM553" s="306"/>
      <c r="AN553" s="306"/>
      <c r="AO553" s="306"/>
      <c r="AP553" s="306"/>
      <c r="AQ553" s="306"/>
      <c r="AR553" s="306"/>
      <c r="AS553" s="306"/>
      <c r="AT553" s="306"/>
      <c r="AU553" s="306"/>
      <c r="AV553" s="306"/>
      <c r="AW553" s="306"/>
      <c r="AX553" s="306"/>
      <c r="AY553" s="306"/>
      <c r="AZ553" s="306"/>
      <c r="BA553" s="306"/>
      <c r="BB553" s="306"/>
      <c r="BC553" s="306"/>
      <c r="BD553" s="306"/>
      <c r="BE553" s="306"/>
      <c r="BF553" s="306"/>
      <c r="BG553" s="306"/>
      <c r="BH553" s="306"/>
      <c r="BI553" s="306"/>
    </row>
    <row r="554" spans="9:61" s="308" customFormat="1" x14ac:dyDescent="0.35">
      <c r="I554" s="324"/>
      <c r="K554" s="342"/>
      <c r="L554" s="342"/>
      <c r="M554" s="342"/>
      <c r="N554" s="306"/>
      <c r="O554" s="306"/>
      <c r="P554" s="306"/>
      <c r="Q554" s="306"/>
      <c r="R554" s="306"/>
      <c r="S554" s="306"/>
      <c r="T554" s="306"/>
      <c r="U554" s="306"/>
      <c r="V554" s="306"/>
      <c r="W554" s="306"/>
      <c r="X554" s="306"/>
      <c r="Y554" s="306"/>
      <c r="Z554" s="306"/>
      <c r="AA554" s="306"/>
      <c r="AB554" s="306"/>
      <c r="AC554" s="306"/>
      <c r="AD554" s="306"/>
      <c r="AE554" s="306"/>
      <c r="AF554" s="306"/>
      <c r="AG554" s="306"/>
      <c r="AH554" s="306"/>
      <c r="AI554" s="306"/>
      <c r="AJ554" s="306"/>
      <c r="AK554" s="306"/>
      <c r="AL554" s="306"/>
      <c r="AM554" s="306"/>
      <c r="AN554" s="306"/>
      <c r="AO554" s="306"/>
      <c r="AP554" s="306"/>
      <c r="AQ554" s="306"/>
      <c r="AR554" s="306"/>
      <c r="AS554" s="306"/>
      <c r="AT554" s="306"/>
      <c r="AU554" s="306"/>
      <c r="AV554" s="306"/>
      <c r="AW554" s="306"/>
      <c r="AX554" s="306"/>
      <c r="AY554" s="306"/>
      <c r="AZ554" s="306"/>
      <c r="BA554" s="306"/>
      <c r="BB554" s="306"/>
      <c r="BC554" s="306"/>
      <c r="BD554" s="306"/>
      <c r="BE554" s="306"/>
      <c r="BF554" s="306"/>
      <c r="BG554" s="306"/>
      <c r="BH554" s="306"/>
      <c r="BI554" s="306"/>
    </row>
    <row r="555" spans="9:61" s="308" customFormat="1" x14ac:dyDescent="0.35">
      <c r="I555" s="324"/>
      <c r="K555" s="342"/>
      <c r="L555" s="342"/>
      <c r="M555" s="342"/>
      <c r="N555" s="306"/>
      <c r="O555" s="306"/>
      <c r="P555" s="306"/>
      <c r="Q555" s="306"/>
      <c r="R555" s="306"/>
      <c r="S555" s="306"/>
      <c r="T555" s="306"/>
      <c r="U555" s="306"/>
      <c r="V555" s="306"/>
      <c r="W555" s="306"/>
      <c r="X555" s="306"/>
      <c r="Y555" s="306"/>
      <c r="Z555" s="306"/>
      <c r="AA555" s="306"/>
      <c r="AB555" s="306"/>
      <c r="AC555" s="306"/>
      <c r="AD555" s="306"/>
      <c r="AE555" s="306"/>
      <c r="AF555" s="306"/>
      <c r="AG555" s="306"/>
      <c r="AH555" s="306"/>
      <c r="AI555" s="306"/>
      <c r="AJ555" s="306"/>
      <c r="AK555" s="306"/>
      <c r="AL555" s="306"/>
      <c r="AM555" s="306"/>
      <c r="AN555" s="306"/>
      <c r="AO555" s="306"/>
      <c r="AP555" s="306"/>
      <c r="AQ555" s="306"/>
      <c r="AR555" s="306"/>
      <c r="AS555" s="306"/>
      <c r="AT555" s="306"/>
      <c r="AU555" s="306"/>
      <c r="AV555" s="306"/>
      <c r="AW555" s="306"/>
      <c r="AX555" s="306"/>
      <c r="AY555" s="306"/>
      <c r="AZ555" s="306"/>
      <c r="BA555" s="306"/>
      <c r="BB555" s="306"/>
      <c r="BC555" s="306"/>
      <c r="BD555" s="306"/>
      <c r="BE555" s="306"/>
      <c r="BF555" s="306"/>
      <c r="BG555" s="306"/>
      <c r="BH555" s="306"/>
      <c r="BI555" s="306"/>
    </row>
    <row r="556" spans="9:61" s="308" customFormat="1" x14ac:dyDescent="0.35">
      <c r="I556" s="324"/>
      <c r="K556" s="342"/>
      <c r="L556" s="342"/>
      <c r="M556" s="342"/>
      <c r="N556" s="306"/>
      <c r="O556" s="306"/>
      <c r="P556" s="306"/>
      <c r="Q556" s="306"/>
      <c r="R556" s="306"/>
      <c r="S556" s="306"/>
      <c r="T556" s="306"/>
      <c r="U556" s="306"/>
      <c r="V556" s="306"/>
      <c r="W556" s="306"/>
      <c r="X556" s="306"/>
      <c r="Y556" s="306"/>
      <c r="Z556" s="306"/>
      <c r="AA556" s="306"/>
      <c r="AB556" s="306"/>
      <c r="AC556" s="306"/>
      <c r="AD556" s="306"/>
      <c r="AE556" s="306"/>
      <c r="AF556" s="306"/>
      <c r="AG556" s="306"/>
      <c r="AH556" s="306"/>
      <c r="AI556" s="306"/>
      <c r="AJ556" s="306"/>
      <c r="AK556" s="306"/>
      <c r="AL556" s="306"/>
      <c r="AM556" s="306"/>
      <c r="AN556" s="306"/>
      <c r="AO556" s="306"/>
      <c r="AP556" s="306"/>
      <c r="AQ556" s="306"/>
      <c r="AR556" s="306"/>
      <c r="AS556" s="306"/>
      <c r="AT556" s="306"/>
      <c r="AU556" s="306"/>
      <c r="AV556" s="306"/>
      <c r="AW556" s="306"/>
      <c r="AX556" s="306"/>
      <c r="AY556" s="306"/>
      <c r="AZ556" s="306"/>
      <c r="BA556" s="306"/>
      <c r="BB556" s="306"/>
      <c r="BC556" s="306"/>
      <c r="BD556" s="306"/>
      <c r="BE556" s="306"/>
      <c r="BF556" s="306"/>
      <c r="BG556" s="306"/>
      <c r="BH556" s="306"/>
      <c r="BI556" s="306"/>
    </row>
    <row r="557" spans="9:61" s="308" customFormat="1" x14ac:dyDescent="0.35">
      <c r="I557" s="324"/>
      <c r="K557" s="342"/>
      <c r="L557" s="342"/>
      <c r="M557" s="342"/>
      <c r="N557" s="306"/>
      <c r="O557" s="306"/>
      <c r="P557" s="306"/>
      <c r="Q557" s="306"/>
      <c r="R557" s="306"/>
      <c r="S557" s="306"/>
      <c r="T557" s="306"/>
      <c r="U557" s="306"/>
      <c r="V557" s="306"/>
      <c r="W557" s="306"/>
      <c r="X557" s="306"/>
      <c r="Y557" s="306"/>
      <c r="Z557" s="306"/>
      <c r="AA557" s="306"/>
      <c r="AB557" s="306"/>
      <c r="AC557" s="306"/>
      <c r="AD557" s="306"/>
      <c r="AE557" s="306"/>
      <c r="AF557" s="306"/>
      <c r="AG557" s="306"/>
      <c r="AH557" s="306"/>
      <c r="AI557" s="306"/>
      <c r="AJ557" s="306"/>
      <c r="AK557" s="306"/>
      <c r="AL557" s="306"/>
      <c r="AM557" s="306"/>
      <c r="AN557" s="306"/>
      <c r="AO557" s="306"/>
      <c r="AP557" s="306"/>
      <c r="AQ557" s="306"/>
      <c r="AR557" s="306"/>
      <c r="AS557" s="306"/>
      <c r="AT557" s="306"/>
      <c r="AU557" s="306"/>
      <c r="AV557" s="306"/>
      <c r="AW557" s="306"/>
      <c r="AX557" s="306"/>
      <c r="AY557" s="306"/>
      <c r="AZ557" s="306"/>
      <c r="BA557" s="306"/>
      <c r="BB557" s="306"/>
      <c r="BC557" s="306"/>
      <c r="BD557" s="306"/>
      <c r="BE557" s="306"/>
      <c r="BF557" s="306"/>
      <c r="BG557" s="306"/>
      <c r="BH557" s="306"/>
      <c r="BI557" s="306"/>
    </row>
    <row r="558" spans="9:61" s="308" customFormat="1" x14ac:dyDescent="0.35">
      <c r="I558" s="324"/>
      <c r="K558" s="342"/>
      <c r="L558" s="342"/>
      <c r="M558" s="342"/>
      <c r="N558" s="306"/>
      <c r="O558" s="306"/>
      <c r="P558" s="306"/>
      <c r="Q558" s="306"/>
      <c r="R558" s="306"/>
      <c r="S558" s="306"/>
      <c r="T558" s="306"/>
      <c r="U558" s="306"/>
      <c r="V558" s="306"/>
      <c r="W558" s="306"/>
      <c r="X558" s="306"/>
      <c r="Y558" s="306"/>
      <c r="Z558" s="306"/>
      <c r="AA558" s="306"/>
      <c r="AB558" s="306"/>
      <c r="AC558" s="306"/>
      <c r="AD558" s="306"/>
      <c r="AE558" s="306"/>
      <c r="AF558" s="306"/>
      <c r="AG558" s="306"/>
      <c r="AH558" s="306"/>
      <c r="AI558" s="306"/>
      <c r="AJ558" s="306"/>
      <c r="AK558" s="306"/>
      <c r="AL558" s="306"/>
      <c r="AM558" s="306"/>
      <c r="AN558" s="306"/>
      <c r="AO558" s="306"/>
      <c r="AP558" s="306"/>
      <c r="AQ558" s="306"/>
      <c r="AR558" s="306"/>
      <c r="AS558" s="306"/>
      <c r="AT558" s="306"/>
      <c r="AU558" s="306"/>
      <c r="AV558" s="306"/>
      <c r="AW558" s="306"/>
      <c r="AX558" s="306"/>
      <c r="AY558" s="306"/>
      <c r="AZ558" s="306"/>
      <c r="BA558" s="306"/>
      <c r="BB558" s="306"/>
      <c r="BC558" s="306"/>
      <c r="BD558" s="306"/>
      <c r="BE558" s="306"/>
      <c r="BF558" s="306"/>
      <c r="BG558" s="306"/>
      <c r="BH558" s="306"/>
      <c r="BI558" s="306"/>
    </row>
    <row r="559" spans="9:61" s="308" customFormat="1" x14ac:dyDescent="0.35">
      <c r="I559" s="324"/>
      <c r="K559" s="342"/>
      <c r="L559" s="342"/>
      <c r="M559" s="342"/>
      <c r="N559" s="306"/>
      <c r="O559" s="306"/>
      <c r="P559" s="306"/>
      <c r="Q559" s="306"/>
      <c r="R559" s="306"/>
      <c r="S559" s="306"/>
      <c r="T559" s="306"/>
      <c r="U559" s="306"/>
      <c r="V559" s="306"/>
      <c r="W559" s="306"/>
      <c r="X559" s="306"/>
      <c r="Y559" s="306"/>
      <c r="Z559" s="306"/>
      <c r="AA559" s="306"/>
      <c r="AB559" s="306"/>
      <c r="AC559" s="306"/>
      <c r="AD559" s="306"/>
      <c r="AE559" s="306"/>
      <c r="AF559" s="306"/>
      <c r="AG559" s="306"/>
      <c r="AH559" s="306"/>
      <c r="AI559" s="306"/>
      <c r="AJ559" s="306"/>
      <c r="AK559" s="306"/>
      <c r="AL559" s="306"/>
      <c r="AM559" s="306"/>
      <c r="AN559" s="306"/>
      <c r="AO559" s="306"/>
      <c r="AP559" s="306"/>
      <c r="AQ559" s="306"/>
      <c r="AR559" s="306"/>
      <c r="AS559" s="306"/>
      <c r="AT559" s="306"/>
      <c r="AU559" s="306"/>
      <c r="AV559" s="306"/>
      <c r="AW559" s="306"/>
      <c r="AX559" s="306"/>
      <c r="AY559" s="306"/>
      <c r="AZ559" s="306"/>
      <c r="BA559" s="306"/>
      <c r="BB559" s="306"/>
      <c r="BC559" s="306"/>
      <c r="BD559" s="306"/>
      <c r="BE559" s="306"/>
      <c r="BF559" s="306"/>
      <c r="BG559" s="306"/>
      <c r="BH559" s="306"/>
      <c r="BI559" s="306"/>
    </row>
    <row r="560" spans="9:61" s="308" customFormat="1" x14ac:dyDescent="0.35">
      <c r="I560" s="324"/>
      <c r="K560" s="342"/>
      <c r="L560" s="342"/>
      <c r="M560" s="342"/>
      <c r="N560" s="306"/>
      <c r="O560" s="306"/>
      <c r="P560" s="306"/>
      <c r="Q560" s="306"/>
      <c r="R560" s="306"/>
      <c r="S560" s="306"/>
      <c r="T560" s="306"/>
      <c r="U560" s="306"/>
      <c r="V560" s="306"/>
      <c r="W560" s="306"/>
      <c r="X560" s="306"/>
      <c r="Y560" s="306"/>
      <c r="Z560" s="306"/>
      <c r="AA560" s="306"/>
      <c r="AB560" s="306"/>
      <c r="AC560" s="306"/>
      <c r="AD560" s="306"/>
      <c r="AE560" s="306"/>
      <c r="AF560" s="306"/>
      <c r="AG560" s="306"/>
      <c r="AH560" s="306"/>
      <c r="AI560" s="306"/>
      <c r="AJ560" s="306"/>
      <c r="AK560" s="306"/>
      <c r="AL560" s="306"/>
      <c r="AM560" s="306"/>
      <c r="AN560" s="306"/>
      <c r="AO560" s="306"/>
      <c r="AP560" s="306"/>
      <c r="AQ560" s="306"/>
      <c r="AR560" s="306"/>
      <c r="AS560" s="306"/>
      <c r="AT560" s="306"/>
      <c r="AU560" s="306"/>
      <c r="AV560" s="306"/>
      <c r="AW560" s="306"/>
      <c r="AX560" s="306"/>
      <c r="AY560" s="306"/>
      <c r="AZ560" s="306"/>
      <c r="BA560" s="306"/>
      <c r="BB560" s="306"/>
      <c r="BC560" s="306"/>
      <c r="BD560" s="306"/>
      <c r="BE560" s="306"/>
      <c r="BF560" s="306"/>
      <c r="BG560" s="306"/>
      <c r="BH560" s="306"/>
      <c r="BI560" s="306"/>
    </row>
    <row r="561" spans="9:61" s="308" customFormat="1" x14ac:dyDescent="0.35">
      <c r="I561" s="324"/>
      <c r="K561" s="342"/>
      <c r="L561" s="342"/>
      <c r="M561" s="342"/>
      <c r="N561" s="306"/>
      <c r="O561" s="306"/>
      <c r="P561" s="306"/>
      <c r="Q561" s="306"/>
      <c r="R561" s="306"/>
      <c r="S561" s="306"/>
      <c r="T561" s="306"/>
      <c r="U561" s="306"/>
      <c r="V561" s="306"/>
      <c r="W561" s="306"/>
      <c r="X561" s="306"/>
      <c r="Y561" s="306"/>
      <c r="Z561" s="306"/>
      <c r="AA561" s="306"/>
      <c r="AB561" s="306"/>
      <c r="AC561" s="306"/>
      <c r="AD561" s="306"/>
      <c r="AE561" s="306"/>
      <c r="AF561" s="306"/>
      <c r="AG561" s="306"/>
      <c r="AH561" s="306"/>
      <c r="AI561" s="306"/>
      <c r="AJ561" s="306"/>
      <c r="AK561" s="306"/>
      <c r="AL561" s="306"/>
      <c r="AM561" s="306"/>
      <c r="AN561" s="306"/>
      <c r="AO561" s="306"/>
      <c r="AP561" s="306"/>
      <c r="AQ561" s="306"/>
      <c r="AR561" s="306"/>
      <c r="AS561" s="306"/>
      <c r="AT561" s="306"/>
      <c r="AU561" s="306"/>
      <c r="AV561" s="306"/>
      <c r="AW561" s="306"/>
      <c r="AX561" s="306"/>
      <c r="AY561" s="306"/>
      <c r="AZ561" s="306"/>
      <c r="BA561" s="306"/>
      <c r="BB561" s="306"/>
      <c r="BC561" s="306"/>
      <c r="BD561" s="306"/>
      <c r="BE561" s="306"/>
      <c r="BF561" s="306"/>
      <c r="BG561" s="306"/>
      <c r="BH561" s="306"/>
      <c r="BI561" s="306"/>
    </row>
    <row r="562" spans="9:61" s="308" customFormat="1" x14ac:dyDescent="0.35">
      <c r="I562" s="324"/>
      <c r="K562" s="342"/>
      <c r="L562" s="342"/>
      <c r="M562" s="342"/>
      <c r="N562" s="306"/>
      <c r="O562" s="306"/>
      <c r="P562" s="306"/>
      <c r="Q562" s="306"/>
      <c r="R562" s="306"/>
      <c r="S562" s="306"/>
      <c r="T562" s="306"/>
      <c r="U562" s="306"/>
      <c r="V562" s="306"/>
      <c r="W562" s="306"/>
      <c r="X562" s="306"/>
      <c r="Y562" s="306"/>
      <c r="Z562" s="306"/>
      <c r="AA562" s="306"/>
      <c r="AB562" s="306"/>
      <c r="AC562" s="306"/>
      <c r="AD562" s="306"/>
      <c r="AE562" s="306"/>
      <c r="AF562" s="306"/>
      <c r="AG562" s="306"/>
      <c r="AH562" s="306"/>
      <c r="AI562" s="306"/>
      <c r="AJ562" s="306"/>
      <c r="AK562" s="306"/>
      <c r="AL562" s="306"/>
      <c r="AM562" s="306"/>
      <c r="AN562" s="306"/>
      <c r="AO562" s="306"/>
      <c r="AP562" s="306"/>
      <c r="AQ562" s="306"/>
      <c r="AR562" s="306"/>
      <c r="AS562" s="306"/>
      <c r="AT562" s="306"/>
      <c r="AU562" s="306"/>
      <c r="AV562" s="306"/>
      <c r="AW562" s="306"/>
      <c r="AX562" s="306"/>
      <c r="AY562" s="306"/>
      <c r="AZ562" s="306"/>
      <c r="BA562" s="306"/>
      <c r="BB562" s="306"/>
      <c r="BC562" s="306"/>
      <c r="BD562" s="306"/>
      <c r="BE562" s="306"/>
      <c r="BF562" s="306"/>
      <c r="BG562" s="306"/>
      <c r="BH562" s="306"/>
      <c r="BI562" s="306"/>
    </row>
    <row r="563" spans="9:61" s="308" customFormat="1" x14ac:dyDescent="0.35">
      <c r="I563" s="324"/>
      <c r="K563" s="342"/>
      <c r="L563" s="342"/>
      <c r="M563" s="342"/>
      <c r="N563" s="306"/>
      <c r="O563" s="306"/>
      <c r="P563" s="306"/>
      <c r="Q563" s="306"/>
      <c r="R563" s="306"/>
      <c r="S563" s="306"/>
      <c r="T563" s="306"/>
      <c r="U563" s="306"/>
      <c r="V563" s="306"/>
      <c r="W563" s="306"/>
      <c r="X563" s="306"/>
      <c r="Y563" s="306"/>
      <c r="Z563" s="306"/>
      <c r="AA563" s="306"/>
      <c r="AB563" s="306"/>
      <c r="AC563" s="306"/>
      <c r="AD563" s="306"/>
      <c r="AE563" s="306"/>
      <c r="AF563" s="306"/>
      <c r="AG563" s="306"/>
      <c r="AH563" s="306"/>
      <c r="AI563" s="306"/>
      <c r="AJ563" s="306"/>
      <c r="AK563" s="306"/>
      <c r="AL563" s="306"/>
      <c r="AM563" s="306"/>
      <c r="AN563" s="306"/>
      <c r="AO563" s="306"/>
      <c r="AP563" s="306"/>
      <c r="AQ563" s="306"/>
      <c r="AR563" s="306"/>
      <c r="AS563" s="306"/>
      <c r="AT563" s="306"/>
      <c r="AU563" s="306"/>
      <c r="AV563" s="306"/>
      <c r="AW563" s="306"/>
      <c r="AX563" s="306"/>
      <c r="AY563" s="306"/>
      <c r="AZ563" s="306"/>
      <c r="BA563" s="306"/>
      <c r="BB563" s="306"/>
      <c r="BC563" s="306"/>
      <c r="BD563" s="306"/>
      <c r="BE563" s="306"/>
      <c r="BF563" s="306"/>
      <c r="BG563" s="306"/>
      <c r="BH563" s="306"/>
      <c r="BI563" s="306"/>
    </row>
    <row r="564" spans="9:61" s="308" customFormat="1" x14ac:dyDescent="0.35">
      <c r="I564" s="324"/>
      <c r="K564" s="342"/>
      <c r="L564" s="342"/>
      <c r="M564" s="342"/>
      <c r="N564" s="306"/>
      <c r="O564" s="306"/>
      <c r="P564" s="306"/>
      <c r="Q564" s="306"/>
      <c r="R564" s="306"/>
      <c r="S564" s="306"/>
      <c r="T564" s="306"/>
      <c r="U564" s="306"/>
      <c r="V564" s="306"/>
      <c r="W564" s="306"/>
      <c r="X564" s="306"/>
      <c r="Y564" s="306"/>
      <c r="Z564" s="306"/>
      <c r="AA564" s="306"/>
      <c r="AB564" s="306"/>
      <c r="AC564" s="306"/>
      <c r="AD564" s="306"/>
      <c r="AE564" s="306"/>
      <c r="AF564" s="306"/>
      <c r="AG564" s="306"/>
      <c r="AH564" s="306"/>
      <c r="AI564" s="306"/>
      <c r="AJ564" s="306"/>
      <c r="AK564" s="306"/>
      <c r="AL564" s="306"/>
      <c r="AM564" s="306"/>
      <c r="AN564" s="306"/>
      <c r="AO564" s="306"/>
      <c r="AP564" s="306"/>
      <c r="AQ564" s="306"/>
      <c r="AR564" s="306"/>
      <c r="AS564" s="306"/>
      <c r="AT564" s="306"/>
      <c r="AU564" s="306"/>
      <c r="AV564" s="306"/>
      <c r="AW564" s="306"/>
      <c r="AX564" s="306"/>
      <c r="AY564" s="306"/>
      <c r="AZ564" s="306"/>
      <c r="BA564" s="306"/>
      <c r="BB564" s="306"/>
      <c r="BC564" s="306"/>
      <c r="BD564" s="306"/>
      <c r="BE564" s="306"/>
      <c r="BF564" s="306"/>
      <c r="BG564" s="306"/>
      <c r="BH564" s="306"/>
      <c r="BI564" s="306"/>
    </row>
    <row r="565" spans="9:61" s="308" customFormat="1" x14ac:dyDescent="0.35">
      <c r="I565" s="324"/>
      <c r="K565" s="342"/>
      <c r="L565" s="342"/>
      <c r="M565" s="342"/>
      <c r="N565" s="306"/>
      <c r="O565" s="306"/>
      <c r="P565" s="306"/>
      <c r="Q565" s="306"/>
      <c r="R565" s="306"/>
      <c r="S565" s="306"/>
      <c r="T565" s="306"/>
      <c r="U565" s="306"/>
      <c r="V565" s="306"/>
      <c r="W565" s="306"/>
      <c r="X565" s="306"/>
      <c r="Y565" s="306"/>
      <c r="Z565" s="306"/>
      <c r="AA565" s="306"/>
      <c r="AB565" s="306"/>
      <c r="AC565" s="306"/>
      <c r="AD565" s="306"/>
      <c r="AE565" s="306"/>
      <c r="AF565" s="306"/>
      <c r="AG565" s="306"/>
      <c r="AH565" s="306"/>
      <c r="AI565" s="306"/>
      <c r="AJ565" s="306"/>
      <c r="AK565" s="306"/>
      <c r="AL565" s="306"/>
      <c r="AM565" s="306"/>
      <c r="AN565" s="306"/>
      <c r="AO565" s="306"/>
      <c r="AP565" s="306"/>
      <c r="AQ565" s="306"/>
      <c r="AR565" s="306"/>
      <c r="AS565" s="306"/>
      <c r="AT565" s="306"/>
      <c r="AU565" s="306"/>
      <c r="AV565" s="306"/>
      <c r="AW565" s="306"/>
      <c r="AX565" s="306"/>
      <c r="AY565" s="306"/>
      <c r="AZ565" s="306"/>
      <c r="BA565" s="306"/>
      <c r="BB565" s="306"/>
      <c r="BC565" s="306"/>
      <c r="BD565" s="306"/>
      <c r="BE565" s="306"/>
      <c r="BF565" s="306"/>
      <c r="BG565" s="306"/>
      <c r="BH565" s="306"/>
      <c r="BI565" s="306"/>
    </row>
    <row r="566" spans="9:61" s="308" customFormat="1" x14ac:dyDescent="0.35">
      <c r="I566" s="324"/>
      <c r="K566" s="342"/>
      <c r="L566" s="342"/>
      <c r="M566" s="342"/>
      <c r="N566" s="306"/>
      <c r="O566" s="306"/>
      <c r="P566" s="306"/>
      <c r="Q566" s="306"/>
      <c r="R566" s="306"/>
      <c r="S566" s="306"/>
      <c r="T566" s="306"/>
      <c r="U566" s="306"/>
      <c r="V566" s="306"/>
      <c r="W566" s="306"/>
      <c r="X566" s="306"/>
      <c r="Y566" s="306"/>
      <c r="Z566" s="306"/>
      <c r="AA566" s="306"/>
      <c r="AB566" s="306"/>
      <c r="AC566" s="306"/>
      <c r="AD566" s="306"/>
      <c r="AE566" s="306"/>
      <c r="AF566" s="306"/>
      <c r="AG566" s="306"/>
      <c r="AH566" s="306"/>
      <c r="AI566" s="306"/>
      <c r="AJ566" s="306"/>
      <c r="AK566" s="306"/>
      <c r="AL566" s="306"/>
      <c r="AM566" s="306"/>
      <c r="AN566" s="306"/>
      <c r="AO566" s="306"/>
      <c r="AP566" s="306"/>
      <c r="AQ566" s="306"/>
      <c r="AR566" s="306"/>
      <c r="AS566" s="306"/>
      <c r="AT566" s="306"/>
      <c r="AU566" s="306"/>
      <c r="AV566" s="306"/>
      <c r="AW566" s="306"/>
      <c r="AX566" s="306"/>
      <c r="AY566" s="306"/>
      <c r="AZ566" s="306"/>
      <c r="BA566" s="306"/>
      <c r="BB566" s="306"/>
      <c r="BC566" s="306"/>
      <c r="BD566" s="306"/>
      <c r="BE566" s="306"/>
      <c r="BF566" s="306"/>
      <c r="BG566" s="306"/>
      <c r="BH566" s="306"/>
      <c r="BI566" s="306"/>
    </row>
    <row r="567" spans="9:61" s="308" customFormat="1" x14ac:dyDescent="0.35">
      <c r="I567" s="324"/>
      <c r="K567" s="342"/>
      <c r="L567" s="342"/>
      <c r="M567" s="342"/>
      <c r="N567" s="306"/>
      <c r="O567" s="306"/>
      <c r="P567" s="306"/>
      <c r="Q567" s="306"/>
      <c r="R567" s="306"/>
      <c r="S567" s="306"/>
      <c r="T567" s="306"/>
      <c r="U567" s="306"/>
      <c r="V567" s="306"/>
      <c r="W567" s="306"/>
      <c r="X567" s="306"/>
      <c r="Y567" s="306"/>
      <c r="Z567" s="306"/>
      <c r="AA567" s="306"/>
      <c r="AB567" s="306"/>
      <c r="AC567" s="306"/>
      <c r="AD567" s="306"/>
      <c r="AE567" s="306"/>
      <c r="AF567" s="306"/>
      <c r="AG567" s="306"/>
      <c r="AH567" s="306"/>
      <c r="AI567" s="306"/>
      <c r="AJ567" s="306"/>
      <c r="AK567" s="306"/>
      <c r="AL567" s="306"/>
      <c r="AM567" s="306"/>
      <c r="AN567" s="306"/>
      <c r="AO567" s="306"/>
      <c r="AP567" s="306"/>
      <c r="AQ567" s="306"/>
      <c r="AR567" s="306"/>
      <c r="AS567" s="306"/>
      <c r="AT567" s="306"/>
      <c r="AU567" s="306"/>
      <c r="AV567" s="306"/>
      <c r="AW567" s="306"/>
      <c r="AX567" s="306"/>
      <c r="AY567" s="306"/>
      <c r="AZ567" s="306"/>
      <c r="BA567" s="306"/>
      <c r="BB567" s="306"/>
      <c r="BC567" s="306"/>
      <c r="BD567" s="306"/>
      <c r="BE567" s="306"/>
      <c r="BF567" s="306"/>
      <c r="BG567" s="306"/>
      <c r="BH567" s="306"/>
      <c r="BI567" s="306"/>
    </row>
    <row r="568" spans="9:61" s="308" customFormat="1" x14ac:dyDescent="0.35">
      <c r="I568" s="324"/>
      <c r="K568" s="342"/>
      <c r="L568" s="342"/>
      <c r="M568" s="342"/>
      <c r="N568" s="306"/>
      <c r="O568" s="306"/>
      <c r="P568" s="306"/>
      <c r="Q568" s="306"/>
      <c r="R568" s="306"/>
      <c r="S568" s="306"/>
      <c r="T568" s="306"/>
      <c r="U568" s="306"/>
      <c r="V568" s="306"/>
      <c r="W568" s="306"/>
      <c r="X568" s="306"/>
      <c r="Y568" s="306"/>
      <c r="Z568" s="306"/>
      <c r="AA568" s="306"/>
      <c r="AB568" s="306"/>
      <c r="AC568" s="306"/>
      <c r="AD568" s="306"/>
      <c r="AE568" s="306"/>
      <c r="AF568" s="306"/>
      <c r="AG568" s="306"/>
      <c r="AH568" s="306"/>
      <c r="AI568" s="306"/>
      <c r="AJ568" s="306"/>
      <c r="AK568" s="306"/>
      <c r="AL568" s="306"/>
      <c r="AM568" s="306"/>
      <c r="AN568" s="306"/>
      <c r="AO568" s="306"/>
      <c r="AP568" s="306"/>
      <c r="AQ568" s="306"/>
      <c r="AR568" s="306"/>
      <c r="AS568" s="306"/>
      <c r="AT568" s="306"/>
      <c r="AU568" s="306"/>
      <c r="AV568" s="306"/>
      <c r="AW568" s="306"/>
      <c r="AX568" s="306"/>
      <c r="AY568" s="306"/>
      <c r="AZ568" s="306"/>
      <c r="BA568" s="306"/>
      <c r="BB568" s="306"/>
      <c r="BC568" s="306"/>
      <c r="BD568" s="306"/>
      <c r="BE568" s="306"/>
      <c r="BF568" s="306"/>
      <c r="BG568" s="306"/>
      <c r="BH568" s="306"/>
      <c r="BI568" s="306"/>
    </row>
    <row r="569" spans="9:61" s="308" customFormat="1" x14ac:dyDescent="0.35">
      <c r="I569" s="324"/>
      <c r="K569" s="342"/>
      <c r="L569" s="342"/>
      <c r="M569" s="342"/>
      <c r="N569" s="306"/>
      <c r="O569" s="306"/>
      <c r="P569" s="306"/>
      <c r="Q569" s="306"/>
      <c r="R569" s="306"/>
      <c r="S569" s="306"/>
      <c r="T569" s="306"/>
      <c r="U569" s="306"/>
      <c r="V569" s="306"/>
      <c r="W569" s="306"/>
      <c r="X569" s="306"/>
      <c r="Y569" s="306"/>
      <c r="Z569" s="306"/>
      <c r="AA569" s="306"/>
      <c r="AB569" s="306"/>
      <c r="AC569" s="306"/>
      <c r="AD569" s="306"/>
      <c r="AE569" s="306"/>
      <c r="AF569" s="306"/>
      <c r="AG569" s="306"/>
      <c r="AH569" s="306"/>
      <c r="AI569" s="306"/>
      <c r="AJ569" s="306"/>
      <c r="AK569" s="306"/>
      <c r="AL569" s="306"/>
      <c r="AM569" s="306"/>
      <c r="AN569" s="306"/>
      <c r="AO569" s="306"/>
      <c r="AP569" s="306"/>
      <c r="AQ569" s="306"/>
      <c r="AR569" s="306"/>
      <c r="AS569" s="306"/>
      <c r="AT569" s="306"/>
      <c r="AU569" s="306"/>
      <c r="AV569" s="306"/>
      <c r="AW569" s="306"/>
      <c r="AX569" s="306"/>
      <c r="AY569" s="306"/>
      <c r="AZ569" s="306"/>
      <c r="BA569" s="306"/>
      <c r="BB569" s="306"/>
      <c r="BC569" s="306"/>
      <c r="BD569" s="306"/>
      <c r="BE569" s="306"/>
      <c r="BF569" s="306"/>
      <c r="BG569" s="306"/>
      <c r="BH569" s="306"/>
      <c r="BI569" s="306"/>
    </row>
    <row r="570" spans="9:61" s="308" customFormat="1" x14ac:dyDescent="0.35">
      <c r="I570" s="324"/>
      <c r="K570" s="342"/>
      <c r="L570" s="342"/>
      <c r="M570" s="342"/>
      <c r="N570" s="306"/>
      <c r="O570" s="306"/>
      <c r="P570" s="306"/>
      <c r="Q570" s="306"/>
      <c r="R570" s="306"/>
      <c r="S570" s="306"/>
      <c r="T570" s="306"/>
      <c r="U570" s="306"/>
      <c r="V570" s="306"/>
      <c r="W570" s="306"/>
      <c r="X570" s="306"/>
      <c r="Y570" s="306"/>
      <c r="Z570" s="306"/>
      <c r="AA570" s="306"/>
      <c r="AB570" s="306"/>
      <c r="AC570" s="306"/>
      <c r="AD570" s="306"/>
      <c r="AE570" s="306"/>
      <c r="AF570" s="306"/>
      <c r="AG570" s="306"/>
      <c r="AH570" s="306"/>
      <c r="AI570" s="306"/>
      <c r="AJ570" s="306"/>
      <c r="AK570" s="306"/>
      <c r="AL570" s="306"/>
      <c r="AM570" s="306"/>
      <c r="AN570" s="306"/>
      <c r="AO570" s="306"/>
      <c r="AP570" s="306"/>
      <c r="AQ570" s="306"/>
      <c r="AR570" s="306"/>
      <c r="AS570" s="306"/>
      <c r="AT570" s="306"/>
      <c r="AU570" s="306"/>
      <c r="AV570" s="306"/>
      <c r="AW570" s="306"/>
      <c r="AX570" s="306"/>
      <c r="AY570" s="306"/>
      <c r="AZ570" s="306"/>
      <c r="BA570" s="306"/>
      <c r="BB570" s="306"/>
      <c r="BC570" s="306"/>
      <c r="BD570" s="306"/>
      <c r="BE570" s="306"/>
      <c r="BF570" s="306"/>
      <c r="BG570" s="306"/>
      <c r="BH570" s="306"/>
      <c r="BI570" s="306"/>
    </row>
    <row r="571" spans="9:61" s="308" customFormat="1" x14ac:dyDescent="0.35">
      <c r="I571" s="324"/>
      <c r="K571" s="342"/>
      <c r="L571" s="342"/>
      <c r="M571" s="342"/>
      <c r="N571" s="306"/>
      <c r="O571" s="306"/>
      <c r="P571" s="306"/>
      <c r="Q571" s="306"/>
      <c r="R571" s="306"/>
      <c r="S571" s="306"/>
      <c r="T571" s="306"/>
      <c r="U571" s="306"/>
      <c r="V571" s="306"/>
      <c r="W571" s="306"/>
      <c r="X571" s="306"/>
      <c r="Y571" s="306"/>
      <c r="Z571" s="306"/>
      <c r="AA571" s="306"/>
      <c r="AB571" s="306"/>
      <c r="AC571" s="306"/>
      <c r="AD571" s="306"/>
      <c r="AE571" s="306"/>
      <c r="AF571" s="306"/>
      <c r="AG571" s="306"/>
      <c r="AH571" s="306"/>
      <c r="AI571" s="306"/>
      <c r="AJ571" s="306"/>
      <c r="AK571" s="306"/>
      <c r="AL571" s="306"/>
      <c r="AM571" s="306"/>
      <c r="AN571" s="306"/>
      <c r="AO571" s="306"/>
      <c r="AP571" s="306"/>
      <c r="AQ571" s="306"/>
      <c r="AR571" s="306"/>
      <c r="AS571" s="306"/>
      <c r="AT571" s="306"/>
      <c r="AU571" s="306"/>
      <c r="AV571" s="306"/>
      <c r="AW571" s="306"/>
      <c r="AX571" s="306"/>
      <c r="AY571" s="306"/>
      <c r="AZ571" s="306"/>
      <c r="BA571" s="306"/>
      <c r="BB571" s="306"/>
      <c r="BC571" s="306"/>
      <c r="BD571" s="306"/>
      <c r="BE571" s="306"/>
      <c r="BF571" s="306"/>
      <c r="BG571" s="306"/>
      <c r="BH571" s="306"/>
      <c r="BI571" s="306"/>
    </row>
    <row r="572" spans="9:61" s="308" customFormat="1" x14ac:dyDescent="0.35">
      <c r="I572" s="324"/>
      <c r="K572" s="342"/>
      <c r="L572" s="342"/>
      <c r="M572" s="342"/>
      <c r="N572" s="306"/>
      <c r="O572" s="306"/>
      <c r="P572" s="306"/>
      <c r="Q572" s="306"/>
      <c r="R572" s="306"/>
      <c r="S572" s="306"/>
      <c r="T572" s="306"/>
      <c r="U572" s="306"/>
      <c r="V572" s="306"/>
      <c r="W572" s="306"/>
      <c r="X572" s="306"/>
      <c r="Y572" s="306"/>
      <c r="Z572" s="306"/>
      <c r="AA572" s="306"/>
      <c r="AB572" s="306"/>
      <c r="AC572" s="306"/>
      <c r="AD572" s="306"/>
      <c r="AE572" s="306"/>
      <c r="AF572" s="306"/>
      <c r="AG572" s="306"/>
      <c r="AH572" s="306"/>
      <c r="AI572" s="306"/>
      <c r="AJ572" s="306"/>
      <c r="AK572" s="306"/>
      <c r="AL572" s="306"/>
      <c r="AM572" s="306"/>
      <c r="AN572" s="306"/>
      <c r="AO572" s="306"/>
      <c r="AP572" s="306"/>
      <c r="AQ572" s="306"/>
      <c r="AR572" s="306"/>
      <c r="AS572" s="306"/>
      <c r="AT572" s="306"/>
      <c r="AU572" s="306"/>
      <c r="AV572" s="306"/>
      <c r="AW572" s="306"/>
      <c r="AX572" s="306"/>
      <c r="AY572" s="306"/>
      <c r="AZ572" s="306"/>
      <c r="BA572" s="306"/>
      <c r="BB572" s="306"/>
      <c r="BC572" s="306"/>
      <c r="BD572" s="306"/>
      <c r="BE572" s="306"/>
      <c r="BF572" s="306"/>
      <c r="BG572" s="306"/>
      <c r="BH572" s="306"/>
      <c r="BI572" s="306"/>
    </row>
    <row r="573" spans="9:61" s="308" customFormat="1" x14ac:dyDescent="0.35">
      <c r="I573" s="324"/>
      <c r="K573" s="342"/>
      <c r="L573" s="342"/>
      <c r="M573" s="342"/>
      <c r="N573" s="306"/>
      <c r="O573" s="306"/>
      <c r="P573" s="306"/>
      <c r="Q573" s="306"/>
      <c r="R573" s="306"/>
      <c r="S573" s="306"/>
      <c r="T573" s="306"/>
      <c r="U573" s="306"/>
      <c r="V573" s="306"/>
      <c r="W573" s="306"/>
      <c r="X573" s="306"/>
      <c r="Y573" s="306"/>
      <c r="Z573" s="306"/>
      <c r="AA573" s="306"/>
      <c r="AB573" s="306"/>
      <c r="AC573" s="306"/>
      <c r="AD573" s="306"/>
      <c r="AE573" s="306"/>
      <c r="AF573" s="306"/>
      <c r="AG573" s="306"/>
      <c r="AH573" s="306"/>
      <c r="AI573" s="306"/>
      <c r="AJ573" s="306"/>
      <c r="AK573" s="306"/>
      <c r="AL573" s="306"/>
      <c r="AM573" s="306"/>
      <c r="AN573" s="306"/>
      <c r="AO573" s="306"/>
      <c r="AP573" s="306"/>
      <c r="AQ573" s="306"/>
      <c r="AR573" s="306"/>
      <c r="AS573" s="306"/>
      <c r="AT573" s="306"/>
      <c r="AU573" s="306"/>
      <c r="AV573" s="306"/>
      <c r="AW573" s="306"/>
      <c r="AX573" s="306"/>
      <c r="AY573" s="306"/>
      <c r="AZ573" s="306"/>
      <c r="BA573" s="306"/>
      <c r="BB573" s="306"/>
      <c r="BC573" s="306"/>
      <c r="BD573" s="306"/>
      <c r="BE573" s="306"/>
      <c r="BF573" s="306"/>
      <c r="BG573" s="306"/>
      <c r="BH573" s="306"/>
      <c r="BI573" s="306"/>
    </row>
    <row r="574" spans="9:61" s="308" customFormat="1" x14ac:dyDescent="0.35">
      <c r="I574" s="324"/>
      <c r="K574" s="342"/>
      <c r="L574" s="342"/>
      <c r="M574" s="342"/>
      <c r="N574" s="306"/>
      <c r="O574" s="306"/>
      <c r="P574" s="306"/>
      <c r="Q574" s="306"/>
      <c r="R574" s="306"/>
      <c r="S574" s="306"/>
      <c r="T574" s="306"/>
      <c r="U574" s="306"/>
      <c r="V574" s="306"/>
      <c r="W574" s="306"/>
      <c r="X574" s="306"/>
      <c r="Y574" s="306"/>
      <c r="Z574" s="306"/>
      <c r="AA574" s="306"/>
      <c r="AB574" s="306"/>
      <c r="AC574" s="306"/>
      <c r="AD574" s="306"/>
      <c r="AE574" s="306"/>
      <c r="AF574" s="306"/>
      <c r="AG574" s="306"/>
      <c r="AH574" s="306"/>
      <c r="AI574" s="306"/>
      <c r="AJ574" s="306"/>
      <c r="AK574" s="306"/>
      <c r="AL574" s="306"/>
      <c r="AM574" s="306"/>
      <c r="AN574" s="306"/>
      <c r="AO574" s="306"/>
      <c r="AP574" s="306"/>
      <c r="AQ574" s="306"/>
      <c r="AR574" s="306"/>
      <c r="AS574" s="306"/>
      <c r="AT574" s="306"/>
      <c r="AU574" s="306"/>
      <c r="AV574" s="306"/>
      <c r="AW574" s="306"/>
      <c r="AX574" s="306"/>
      <c r="AY574" s="306"/>
      <c r="AZ574" s="306"/>
      <c r="BA574" s="306"/>
      <c r="BB574" s="306"/>
      <c r="BC574" s="306"/>
      <c r="BD574" s="306"/>
      <c r="BE574" s="306"/>
      <c r="BF574" s="306"/>
      <c r="BG574" s="306"/>
      <c r="BH574" s="306"/>
      <c r="BI574" s="306"/>
    </row>
    <row r="575" spans="9:61" s="308" customFormat="1" x14ac:dyDescent="0.35">
      <c r="I575" s="324"/>
      <c r="K575" s="342"/>
      <c r="L575" s="342"/>
      <c r="M575" s="342"/>
      <c r="N575" s="306"/>
      <c r="O575" s="306"/>
      <c r="P575" s="306"/>
      <c r="Q575" s="306"/>
      <c r="R575" s="306"/>
      <c r="S575" s="306"/>
      <c r="T575" s="306"/>
      <c r="U575" s="306"/>
      <c r="V575" s="306"/>
      <c r="W575" s="306"/>
      <c r="X575" s="306"/>
      <c r="Y575" s="306"/>
      <c r="Z575" s="306"/>
      <c r="AA575" s="306"/>
      <c r="AB575" s="306"/>
      <c r="AC575" s="306"/>
      <c r="AD575" s="306"/>
      <c r="AE575" s="306"/>
      <c r="AF575" s="306"/>
      <c r="AG575" s="306"/>
      <c r="AH575" s="306"/>
      <c r="AI575" s="306"/>
      <c r="AJ575" s="306"/>
      <c r="AK575" s="306"/>
      <c r="AL575" s="306"/>
      <c r="AM575" s="306"/>
      <c r="AN575" s="306"/>
      <c r="AO575" s="306"/>
      <c r="AP575" s="306"/>
      <c r="AQ575" s="306"/>
      <c r="AR575" s="306"/>
      <c r="AS575" s="306"/>
      <c r="AT575" s="306"/>
      <c r="AU575" s="306"/>
      <c r="AV575" s="306"/>
      <c r="AW575" s="306"/>
      <c r="AX575" s="306"/>
      <c r="AY575" s="306"/>
      <c r="AZ575" s="306"/>
      <c r="BA575" s="306"/>
      <c r="BB575" s="306"/>
      <c r="BC575" s="306"/>
      <c r="BD575" s="306"/>
      <c r="BE575" s="306"/>
      <c r="BF575" s="306"/>
      <c r="BG575" s="306"/>
      <c r="BH575" s="306"/>
      <c r="BI575" s="306"/>
    </row>
    <row r="576" spans="9:61" s="308" customFormat="1" x14ac:dyDescent="0.35">
      <c r="I576" s="324"/>
      <c r="K576" s="342"/>
      <c r="L576" s="342"/>
      <c r="M576" s="342"/>
      <c r="N576" s="306"/>
      <c r="O576" s="306"/>
      <c r="P576" s="306"/>
      <c r="Q576" s="306"/>
      <c r="R576" s="306"/>
      <c r="S576" s="306"/>
      <c r="T576" s="306"/>
      <c r="U576" s="306"/>
      <c r="V576" s="306"/>
      <c r="W576" s="306"/>
      <c r="X576" s="306"/>
      <c r="Y576" s="306"/>
      <c r="Z576" s="306"/>
      <c r="AA576" s="306"/>
      <c r="AB576" s="306"/>
      <c r="AC576" s="306"/>
      <c r="AD576" s="306"/>
      <c r="AE576" s="306"/>
      <c r="AF576" s="306"/>
      <c r="AG576" s="306"/>
      <c r="AH576" s="306"/>
      <c r="AI576" s="306"/>
      <c r="AJ576" s="306"/>
      <c r="AK576" s="306"/>
      <c r="AL576" s="306"/>
      <c r="AM576" s="306"/>
      <c r="AN576" s="306"/>
      <c r="AO576" s="306"/>
      <c r="AP576" s="306"/>
      <c r="AQ576" s="306"/>
      <c r="AR576" s="306"/>
      <c r="AS576" s="306"/>
      <c r="AT576" s="306"/>
      <c r="AU576" s="306"/>
      <c r="AV576" s="306"/>
      <c r="AW576" s="306"/>
      <c r="AX576" s="306"/>
      <c r="AY576" s="306"/>
      <c r="AZ576" s="306"/>
      <c r="BA576" s="306"/>
      <c r="BB576" s="306"/>
      <c r="BC576" s="306"/>
      <c r="BD576" s="306"/>
      <c r="BE576" s="306"/>
      <c r="BF576" s="306"/>
      <c r="BG576" s="306"/>
      <c r="BH576" s="306"/>
      <c r="BI576" s="306"/>
    </row>
    <row r="577" spans="9:61" s="308" customFormat="1" x14ac:dyDescent="0.35">
      <c r="I577" s="324"/>
      <c r="K577" s="342"/>
      <c r="L577" s="342"/>
      <c r="M577" s="342"/>
      <c r="N577" s="306"/>
      <c r="O577" s="306"/>
      <c r="P577" s="306"/>
      <c r="Q577" s="306"/>
      <c r="R577" s="306"/>
      <c r="S577" s="306"/>
      <c r="T577" s="306"/>
      <c r="U577" s="306"/>
      <c r="V577" s="306"/>
      <c r="W577" s="306"/>
      <c r="X577" s="306"/>
      <c r="Y577" s="306"/>
      <c r="Z577" s="306"/>
      <c r="AA577" s="306"/>
      <c r="AB577" s="306"/>
      <c r="AC577" s="306"/>
      <c r="AD577" s="306"/>
      <c r="AE577" s="306"/>
      <c r="AF577" s="306"/>
      <c r="AG577" s="306"/>
      <c r="AH577" s="306"/>
      <c r="AI577" s="306"/>
      <c r="AJ577" s="306"/>
      <c r="AK577" s="306"/>
      <c r="AL577" s="306"/>
      <c r="AM577" s="306"/>
      <c r="AN577" s="306"/>
      <c r="AO577" s="306"/>
      <c r="AP577" s="306"/>
      <c r="AQ577" s="306"/>
      <c r="AR577" s="306"/>
      <c r="AS577" s="306"/>
      <c r="AT577" s="306"/>
      <c r="AU577" s="306"/>
      <c r="AV577" s="306"/>
      <c r="AW577" s="306"/>
      <c r="AX577" s="306"/>
      <c r="AY577" s="306"/>
      <c r="AZ577" s="306"/>
      <c r="BA577" s="306"/>
      <c r="BB577" s="306"/>
      <c r="BC577" s="306"/>
      <c r="BD577" s="306"/>
      <c r="BE577" s="306"/>
      <c r="BF577" s="306"/>
      <c r="BG577" s="306"/>
      <c r="BH577" s="306"/>
      <c r="BI577" s="306"/>
    </row>
    <row r="578" spans="9:61" s="308" customFormat="1" x14ac:dyDescent="0.35">
      <c r="I578" s="324"/>
      <c r="K578" s="342"/>
      <c r="L578" s="342"/>
      <c r="M578" s="342"/>
      <c r="N578" s="306"/>
      <c r="O578" s="306"/>
      <c r="P578" s="306"/>
      <c r="Q578" s="306"/>
      <c r="R578" s="306"/>
      <c r="S578" s="306"/>
      <c r="T578" s="306"/>
      <c r="U578" s="306"/>
      <c r="V578" s="306"/>
      <c r="W578" s="306"/>
      <c r="X578" s="306"/>
      <c r="Y578" s="306"/>
      <c r="Z578" s="306"/>
      <c r="AA578" s="306"/>
      <c r="AB578" s="306"/>
      <c r="AC578" s="306"/>
      <c r="AD578" s="306"/>
      <c r="AE578" s="306"/>
      <c r="AF578" s="306"/>
      <c r="AG578" s="306"/>
      <c r="AH578" s="306"/>
      <c r="AI578" s="306"/>
      <c r="AJ578" s="306"/>
      <c r="AK578" s="306"/>
      <c r="AL578" s="306"/>
      <c r="AM578" s="306"/>
      <c r="AN578" s="306"/>
      <c r="AO578" s="306"/>
      <c r="AP578" s="306"/>
      <c r="AQ578" s="306"/>
      <c r="AR578" s="306"/>
      <c r="AS578" s="306"/>
      <c r="AT578" s="306"/>
      <c r="AU578" s="306"/>
      <c r="AV578" s="306"/>
      <c r="AW578" s="306"/>
      <c r="AX578" s="306"/>
      <c r="AY578" s="306"/>
      <c r="AZ578" s="306"/>
      <c r="BA578" s="306"/>
      <c r="BB578" s="306"/>
      <c r="BC578" s="306"/>
      <c r="BD578" s="306"/>
      <c r="BE578" s="306"/>
      <c r="BF578" s="306"/>
      <c r="BG578" s="306"/>
      <c r="BH578" s="306"/>
      <c r="BI578" s="306"/>
    </row>
    <row r="579" spans="9:61" s="308" customFormat="1" x14ac:dyDescent="0.35">
      <c r="I579" s="324"/>
      <c r="K579" s="342"/>
      <c r="L579" s="342"/>
      <c r="M579" s="342"/>
      <c r="N579" s="306"/>
      <c r="O579" s="306"/>
      <c r="P579" s="306"/>
      <c r="Q579" s="306"/>
      <c r="R579" s="306"/>
      <c r="S579" s="306"/>
      <c r="T579" s="306"/>
      <c r="U579" s="306"/>
      <c r="V579" s="306"/>
      <c r="W579" s="306"/>
      <c r="X579" s="306"/>
      <c r="Y579" s="306"/>
      <c r="Z579" s="306"/>
      <c r="AA579" s="306"/>
      <c r="AB579" s="306"/>
      <c r="AC579" s="306"/>
      <c r="AD579" s="306"/>
      <c r="AE579" s="306"/>
      <c r="AF579" s="306"/>
      <c r="AG579" s="306"/>
      <c r="AH579" s="306"/>
      <c r="AI579" s="306"/>
      <c r="AJ579" s="306"/>
      <c r="AK579" s="306"/>
      <c r="AL579" s="306"/>
      <c r="AM579" s="306"/>
      <c r="AN579" s="306"/>
      <c r="AO579" s="306"/>
      <c r="AP579" s="306"/>
      <c r="AQ579" s="306"/>
      <c r="AR579" s="306"/>
      <c r="AS579" s="306"/>
      <c r="AT579" s="306"/>
      <c r="AU579" s="306"/>
      <c r="AV579" s="306"/>
      <c r="AW579" s="306"/>
      <c r="AX579" s="306"/>
      <c r="AY579" s="306"/>
      <c r="AZ579" s="306"/>
      <c r="BA579" s="306"/>
      <c r="BB579" s="306"/>
      <c r="BC579" s="306"/>
      <c r="BD579" s="306"/>
      <c r="BE579" s="306"/>
      <c r="BF579" s="306"/>
      <c r="BG579" s="306"/>
      <c r="BH579" s="306"/>
      <c r="BI579" s="306"/>
    </row>
    <row r="580" spans="9:61" s="308" customFormat="1" x14ac:dyDescent="0.35">
      <c r="I580" s="324"/>
      <c r="K580" s="342"/>
      <c r="L580" s="342"/>
      <c r="M580" s="342"/>
      <c r="N580" s="306"/>
      <c r="O580" s="306"/>
      <c r="P580" s="306"/>
      <c r="Q580" s="306"/>
      <c r="R580" s="306"/>
      <c r="S580" s="306"/>
      <c r="T580" s="306"/>
      <c r="U580" s="306"/>
      <c r="V580" s="306"/>
      <c r="W580" s="306"/>
      <c r="X580" s="306"/>
      <c r="Y580" s="306"/>
      <c r="Z580" s="306"/>
      <c r="AA580" s="306"/>
      <c r="AB580" s="306"/>
      <c r="AC580" s="306"/>
      <c r="AD580" s="306"/>
      <c r="AE580" s="306"/>
      <c r="AF580" s="306"/>
      <c r="AG580" s="306"/>
      <c r="AH580" s="306"/>
      <c r="AI580" s="306"/>
      <c r="AJ580" s="306"/>
      <c r="AK580" s="306"/>
      <c r="AL580" s="306"/>
      <c r="AM580" s="306"/>
      <c r="AN580" s="306"/>
      <c r="AO580" s="306"/>
      <c r="AP580" s="306"/>
      <c r="AQ580" s="306"/>
      <c r="AR580" s="306"/>
      <c r="AS580" s="306"/>
      <c r="AT580" s="306"/>
      <c r="AU580" s="306"/>
      <c r="AV580" s="306"/>
      <c r="AW580" s="306"/>
      <c r="AX580" s="306"/>
      <c r="AY580" s="306"/>
      <c r="AZ580" s="306"/>
      <c r="BA580" s="306"/>
      <c r="BB580" s="306"/>
      <c r="BC580" s="306"/>
      <c r="BD580" s="306"/>
      <c r="BE580" s="306"/>
      <c r="BF580" s="306"/>
      <c r="BG580" s="306"/>
      <c r="BH580" s="306"/>
      <c r="BI580" s="306"/>
    </row>
    <row r="581" spans="9:61" s="308" customFormat="1" x14ac:dyDescent="0.35">
      <c r="I581" s="324"/>
      <c r="K581" s="342"/>
      <c r="L581" s="342"/>
      <c r="M581" s="342"/>
      <c r="N581" s="306"/>
      <c r="O581" s="306"/>
      <c r="P581" s="306"/>
      <c r="Q581" s="306"/>
      <c r="R581" s="306"/>
      <c r="S581" s="306"/>
      <c r="T581" s="306"/>
      <c r="U581" s="306"/>
      <c r="V581" s="306"/>
      <c r="W581" s="306"/>
      <c r="X581" s="306"/>
      <c r="Y581" s="306"/>
      <c r="Z581" s="306"/>
      <c r="AA581" s="306"/>
      <c r="AB581" s="306"/>
      <c r="AC581" s="306"/>
      <c r="AD581" s="306"/>
      <c r="AE581" s="306"/>
      <c r="AF581" s="306"/>
      <c r="AG581" s="306"/>
      <c r="AH581" s="306"/>
      <c r="AI581" s="306"/>
      <c r="AJ581" s="306"/>
      <c r="AK581" s="306"/>
      <c r="AL581" s="306"/>
      <c r="AM581" s="306"/>
      <c r="AN581" s="306"/>
      <c r="AO581" s="306"/>
      <c r="AP581" s="306"/>
      <c r="AQ581" s="306"/>
      <c r="AR581" s="306"/>
      <c r="AS581" s="306"/>
      <c r="AT581" s="306"/>
      <c r="AU581" s="306"/>
      <c r="AV581" s="306"/>
      <c r="AW581" s="306"/>
      <c r="AX581" s="306"/>
      <c r="AY581" s="306"/>
      <c r="AZ581" s="306"/>
      <c r="BA581" s="306"/>
      <c r="BB581" s="306"/>
      <c r="BC581" s="306"/>
      <c r="BD581" s="306"/>
      <c r="BE581" s="306"/>
      <c r="BF581" s="306"/>
      <c r="BG581" s="306"/>
      <c r="BH581" s="306"/>
      <c r="BI581" s="306"/>
    </row>
    <row r="582" spans="9:61" s="308" customFormat="1" x14ac:dyDescent="0.35">
      <c r="I582" s="324"/>
      <c r="K582" s="342"/>
      <c r="L582" s="342"/>
      <c r="M582" s="342"/>
      <c r="N582" s="306"/>
      <c r="O582" s="306"/>
      <c r="P582" s="306"/>
      <c r="Q582" s="306"/>
      <c r="R582" s="306"/>
      <c r="S582" s="306"/>
      <c r="T582" s="306"/>
      <c r="U582" s="306"/>
      <c r="V582" s="306"/>
      <c r="W582" s="306"/>
      <c r="X582" s="306"/>
      <c r="Y582" s="306"/>
      <c r="Z582" s="306"/>
      <c r="AA582" s="306"/>
      <c r="AB582" s="306"/>
      <c r="AC582" s="306"/>
      <c r="AD582" s="306"/>
      <c r="AE582" s="306"/>
      <c r="AF582" s="306"/>
      <c r="AG582" s="306"/>
      <c r="AH582" s="306"/>
      <c r="AI582" s="306"/>
      <c r="AJ582" s="306"/>
      <c r="AK582" s="306"/>
      <c r="AL582" s="306"/>
      <c r="AM582" s="306"/>
      <c r="AN582" s="306"/>
      <c r="AO582" s="306"/>
      <c r="AP582" s="306"/>
      <c r="AQ582" s="306"/>
      <c r="AR582" s="306"/>
      <c r="AS582" s="306"/>
      <c r="AT582" s="306"/>
      <c r="AU582" s="306"/>
      <c r="AV582" s="306"/>
      <c r="AW582" s="306"/>
      <c r="AX582" s="306"/>
      <c r="AY582" s="306"/>
      <c r="AZ582" s="306"/>
      <c r="BA582" s="306"/>
      <c r="BB582" s="306"/>
      <c r="BC582" s="306"/>
      <c r="BD582" s="306"/>
      <c r="BE582" s="306"/>
      <c r="BF582" s="306"/>
      <c r="BG582" s="306"/>
      <c r="BH582" s="306"/>
      <c r="BI582" s="306"/>
    </row>
    <row r="583" spans="9:61" s="308" customFormat="1" x14ac:dyDescent="0.35">
      <c r="I583" s="324"/>
      <c r="K583" s="342"/>
      <c r="L583" s="342"/>
      <c r="M583" s="342"/>
      <c r="N583" s="306"/>
      <c r="O583" s="306"/>
      <c r="P583" s="306"/>
      <c r="Q583" s="306"/>
      <c r="R583" s="306"/>
      <c r="S583" s="306"/>
      <c r="T583" s="306"/>
      <c r="U583" s="306"/>
      <c r="V583" s="306"/>
      <c r="W583" s="306"/>
      <c r="X583" s="306"/>
      <c r="Y583" s="306"/>
      <c r="Z583" s="306"/>
      <c r="AA583" s="306"/>
      <c r="AB583" s="306"/>
      <c r="AC583" s="306"/>
      <c r="AD583" s="306"/>
      <c r="AE583" s="306"/>
      <c r="AF583" s="306"/>
      <c r="AG583" s="306"/>
      <c r="AH583" s="306"/>
      <c r="AI583" s="306"/>
      <c r="AJ583" s="306"/>
      <c r="AK583" s="306"/>
      <c r="AL583" s="306"/>
      <c r="AM583" s="306"/>
      <c r="AN583" s="306"/>
      <c r="AO583" s="306"/>
      <c r="AP583" s="306"/>
      <c r="AQ583" s="306"/>
      <c r="AR583" s="306"/>
      <c r="AS583" s="306"/>
      <c r="AT583" s="306"/>
      <c r="AU583" s="306"/>
      <c r="AV583" s="306"/>
      <c r="AW583" s="306"/>
      <c r="AX583" s="306"/>
      <c r="AY583" s="306"/>
      <c r="AZ583" s="306"/>
      <c r="BA583" s="306"/>
      <c r="BB583" s="306"/>
      <c r="BC583" s="306"/>
      <c r="BD583" s="306"/>
      <c r="BE583" s="306"/>
      <c r="BF583" s="306"/>
      <c r="BG583" s="306"/>
      <c r="BH583" s="306"/>
      <c r="BI583" s="306"/>
    </row>
    <row r="584" spans="9:61" s="308" customFormat="1" x14ac:dyDescent="0.35">
      <c r="I584" s="324"/>
      <c r="K584" s="342"/>
      <c r="L584" s="342"/>
      <c r="M584" s="342"/>
      <c r="N584" s="306"/>
      <c r="O584" s="306"/>
      <c r="P584" s="306"/>
      <c r="Q584" s="306"/>
      <c r="R584" s="306"/>
      <c r="S584" s="306"/>
      <c r="T584" s="306"/>
      <c r="U584" s="306"/>
      <c r="V584" s="306"/>
      <c r="W584" s="306"/>
      <c r="X584" s="306"/>
      <c r="Y584" s="306"/>
      <c r="Z584" s="306"/>
      <c r="AA584" s="306"/>
      <c r="AB584" s="306"/>
      <c r="AC584" s="306"/>
      <c r="AD584" s="306"/>
      <c r="AE584" s="306"/>
      <c r="AF584" s="306"/>
      <c r="AG584" s="306"/>
      <c r="AH584" s="306"/>
      <c r="AI584" s="306"/>
      <c r="AJ584" s="306"/>
      <c r="AK584" s="306"/>
      <c r="AL584" s="306"/>
      <c r="AM584" s="306"/>
      <c r="AN584" s="306"/>
      <c r="AO584" s="306"/>
      <c r="AP584" s="306"/>
      <c r="AQ584" s="306"/>
      <c r="AR584" s="306"/>
      <c r="AS584" s="306"/>
      <c r="AT584" s="306"/>
      <c r="AU584" s="306"/>
      <c r="AV584" s="306"/>
      <c r="AW584" s="306"/>
      <c r="AX584" s="306"/>
      <c r="AY584" s="306"/>
      <c r="AZ584" s="306"/>
      <c r="BA584" s="306"/>
      <c r="BB584" s="306"/>
      <c r="BC584" s="306"/>
      <c r="BD584" s="306"/>
      <c r="BE584" s="306"/>
      <c r="BF584" s="306"/>
      <c r="BG584" s="306"/>
      <c r="BH584" s="306"/>
      <c r="BI584" s="306"/>
    </row>
    <row r="585" spans="9:61" s="308" customFormat="1" x14ac:dyDescent="0.35">
      <c r="I585" s="324"/>
      <c r="K585" s="342"/>
      <c r="L585" s="342"/>
      <c r="M585" s="342"/>
      <c r="N585" s="306"/>
      <c r="O585" s="306"/>
      <c r="P585" s="306"/>
      <c r="Q585" s="306"/>
      <c r="R585" s="306"/>
      <c r="S585" s="306"/>
      <c r="T585" s="306"/>
      <c r="U585" s="306"/>
      <c r="V585" s="306"/>
      <c r="W585" s="306"/>
      <c r="X585" s="306"/>
      <c r="Y585" s="306"/>
      <c r="Z585" s="306"/>
      <c r="AA585" s="306"/>
      <c r="AB585" s="306"/>
      <c r="AC585" s="306"/>
      <c r="AD585" s="306"/>
      <c r="AE585" s="306"/>
      <c r="AF585" s="306"/>
      <c r="AG585" s="306"/>
      <c r="AH585" s="306"/>
      <c r="AI585" s="306"/>
      <c r="AJ585" s="306"/>
      <c r="AK585" s="306"/>
      <c r="AL585" s="306"/>
      <c r="AM585" s="306"/>
      <c r="AN585" s="306"/>
      <c r="AO585" s="306"/>
      <c r="AP585" s="306"/>
      <c r="AQ585" s="306"/>
      <c r="AR585" s="306"/>
      <c r="AS585" s="306"/>
      <c r="AT585" s="306"/>
      <c r="AU585" s="306"/>
      <c r="AV585" s="306"/>
      <c r="AW585" s="306"/>
      <c r="AX585" s="306"/>
      <c r="AY585" s="306"/>
      <c r="AZ585" s="306"/>
      <c r="BA585" s="306"/>
      <c r="BB585" s="306"/>
      <c r="BC585" s="306"/>
      <c r="BD585" s="306"/>
      <c r="BE585" s="306"/>
      <c r="BF585" s="306"/>
      <c r="BG585" s="306"/>
      <c r="BH585" s="306"/>
      <c r="BI585" s="306"/>
    </row>
    <row r="586" spans="9:61" s="308" customFormat="1" x14ac:dyDescent="0.35">
      <c r="I586" s="324"/>
      <c r="K586" s="342"/>
      <c r="L586" s="342"/>
      <c r="M586" s="342"/>
      <c r="N586" s="306"/>
      <c r="O586" s="306"/>
      <c r="P586" s="306"/>
      <c r="Q586" s="306"/>
      <c r="R586" s="306"/>
      <c r="S586" s="306"/>
      <c r="T586" s="306"/>
      <c r="U586" s="306"/>
      <c r="V586" s="306"/>
      <c r="W586" s="306"/>
      <c r="X586" s="306"/>
      <c r="Y586" s="306"/>
      <c r="Z586" s="306"/>
      <c r="AA586" s="306"/>
      <c r="AB586" s="306"/>
      <c r="AC586" s="306"/>
      <c r="AD586" s="306"/>
      <c r="AE586" s="306"/>
      <c r="AF586" s="306"/>
      <c r="AG586" s="306"/>
      <c r="AH586" s="306"/>
      <c r="AI586" s="306"/>
      <c r="AJ586" s="306"/>
      <c r="AK586" s="306"/>
      <c r="AL586" s="306"/>
      <c r="AM586" s="306"/>
      <c r="AN586" s="306"/>
      <c r="AO586" s="306"/>
      <c r="AP586" s="306"/>
      <c r="AQ586" s="306"/>
      <c r="AR586" s="306"/>
      <c r="AS586" s="306"/>
      <c r="AT586" s="306"/>
      <c r="AU586" s="306"/>
      <c r="AV586" s="306"/>
      <c r="AW586" s="306"/>
      <c r="AX586" s="306"/>
      <c r="AY586" s="306"/>
      <c r="AZ586" s="306"/>
      <c r="BA586" s="306"/>
      <c r="BB586" s="306"/>
      <c r="BC586" s="306"/>
      <c r="BD586" s="306"/>
      <c r="BE586" s="306"/>
      <c r="BF586" s="306"/>
      <c r="BG586" s="306"/>
      <c r="BH586" s="306"/>
      <c r="BI586" s="306"/>
    </row>
    <row r="587" spans="9:61" s="308" customFormat="1" x14ac:dyDescent="0.35">
      <c r="I587" s="324"/>
      <c r="K587" s="342"/>
      <c r="L587" s="342"/>
      <c r="M587" s="342"/>
      <c r="N587" s="306"/>
      <c r="O587" s="306"/>
      <c r="P587" s="306"/>
      <c r="Q587" s="306"/>
      <c r="R587" s="306"/>
      <c r="S587" s="306"/>
      <c r="T587" s="306"/>
      <c r="U587" s="306"/>
      <c r="V587" s="306"/>
      <c r="W587" s="306"/>
      <c r="X587" s="306"/>
      <c r="Y587" s="306"/>
      <c r="Z587" s="306"/>
      <c r="AA587" s="306"/>
      <c r="AB587" s="306"/>
      <c r="AC587" s="306"/>
      <c r="AD587" s="306"/>
      <c r="AE587" s="306"/>
      <c r="AF587" s="306"/>
      <c r="AG587" s="306"/>
      <c r="AH587" s="306"/>
      <c r="AI587" s="306"/>
      <c r="AJ587" s="306"/>
      <c r="AK587" s="306"/>
      <c r="AL587" s="306"/>
      <c r="AM587" s="306"/>
      <c r="AN587" s="306"/>
      <c r="AO587" s="306"/>
      <c r="AP587" s="306"/>
      <c r="AQ587" s="306"/>
      <c r="AR587" s="306"/>
      <c r="AS587" s="306"/>
      <c r="AT587" s="306"/>
      <c r="AU587" s="306"/>
      <c r="AV587" s="306"/>
      <c r="AW587" s="306"/>
      <c r="AX587" s="306"/>
      <c r="AY587" s="306"/>
      <c r="AZ587" s="306"/>
      <c r="BA587" s="306"/>
      <c r="BB587" s="306"/>
      <c r="BC587" s="306"/>
      <c r="BD587" s="306"/>
      <c r="BE587" s="306"/>
      <c r="BF587" s="306"/>
      <c r="BG587" s="306"/>
      <c r="BH587" s="306"/>
      <c r="BI587" s="306"/>
    </row>
    <row r="588" spans="9:61" s="308" customFormat="1" x14ac:dyDescent="0.35">
      <c r="I588" s="324"/>
      <c r="K588" s="342"/>
      <c r="L588" s="342"/>
      <c r="M588" s="342"/>
      <c r="N588" s="306"/>
      <c r="O588" s="306"/>
      <c r="P588" s="306"/>
      <c r="Q588" s="306"/>
      <c r="R588" s="306"/>
      <c r="S588" s="306"/>
      <c r="T588" s="306"/>
      <c r="U588" s="306"/>
      <c r="V588" s="306"/>
      <c r="W588" s="306"/>
      <c r="X588" s="306"/>
      <c r="Y588" s="306"/>
      <c r="Z588" s="306"/>
      <c r="AA588" s="306"/>
      <c r="AB588" s="306"/>
      <c r="AC588" s="306"/>
      <c r="AD588" s="306"/>
      <c r="AE588" s="306"/>
      <c r="AF588" s="306"/>
      <c r="AG588" s="306"/>
      <c r="AH588" s="306"/>
      <c r="AI588" s="306"/>
      <c r="AJ588" s="306"/>
      <c r="AK588" s="306"/>
      <c r="AL588" s="306"/>
      <c r="AM588" s="306"/>
      <c r="AN588" s="306"/>
      <c r="AO588" s="306"/>
      <c r="AP588" s="306"/>
      <c r="AQ588" s="306"/>
      <c r="AR588" s="306"/>
      <c r="AS588" s="306"/>
      <c r="AT588" s="306"/>
      <c r="AU588" s="306"/>
      <c r="AV588" s="306"/>
      <c r="AW588" s="306"/>
      <c r="AX588" s="306"/>
      <c r="AY588" s="306"/>
      <c r="AZ588" s="306"/>
      <c r="BA588" s="306"/>
      <c r="BB588" s="306"/>
      <c r="BC588" s="306"/>
      <c r="BD588" s="306"/>
      <c r="BE588" s="306"/>
      <c r="BF588" s="306"/>
      <c r="BG588" s="306"/>
      <c r="BH588" s="306"/>
      <c r="BI588" s="306"/>
    </row>
    <row r="589" spans="9:61" s="308" customFormat="1" x14ac:dyDescent="0.35">
      <c r="I589" s="324"/>
      <c r="K589" s="342"/>
      <c r="L589" s="342"/>
      <c r="M589" s="342"/>
      <c r="N589" s="306"/>
      <c r="O589" s="306"/>
      <c r="P589" s="306"/>
      <c r="Q589" s="306"/>
      <c r="R589" s="306"/>
      <c r="S589" s="306"/>
      <c r="T589" s="306"/>
      <c r="U589" s="306"/>
      <c r="V589" s="306"/>
      <c r="W589" s="306"/>
      <c r="X589" s="306"/>
      <c r="Y589" s="306"/>
      <c r="Z589" s="306"/>
      <c r="AA589" s="306"/>
      <c r="AB589" s="306"/>
      <c r="AC589" s="306"/>
      <c r="AD589" s="306"/>
      <c r="AE589" s="306"/>
      <c r="AF589" s="306"/>
      <c r="AG589" s="306"/>
      <c r="AH589" s="306"/>
      <c r="AI589" s="306"/>
      <c r="AJ589" s="306"/>
      <c r="AK589" s="306"/>
      <c r="AL589" s="306"/>
      <c r="AM589" s="306"/>
      <c r="AN589" s="306"/>
      <c r="AO589" s="306"/>
      <c r="AP589" s="306"/>
      <c r="AQ589" s="306"/>
      <c r="AR589" s="306"/>
      <c r="AS589" s="306"/>
      <c r="AT589" s="306"/>
      <c r="AU589" s="306"/>
      <c r="AV589" s="306"/>
      <c r="AW589" s="306"/>
      <c r="AX589" s="306"/>
      <c r="AY589" s="306"/>
      <c r="AZ589" s="306"/>
      <c r="BA589" s="306"/>
      <c r="BB589" s="306"/>
      <c r="BC589" s="306"/>
      <c r="BD589" s="306"/>
      <c r="BE589" s="306"/>
      <c r="BF589" s="306"/>
      <c r="BG589" s="306"/>
      <c r="BH589" s="306"/>
      <c r="BI589" s="306"/>
    </row>
    <row r="590" spans="9:61" s="308" customFormat="1" x14ac:dyDescent="0.35">
      <c r="I590" s="324"/>
      <c r="K590" s="342"/>
      <c r="L590" s="342"/>
      <c r="M590" s="342"/>
      <c r="N590" s="306"/>
      <c r="O590" s="306"/>
      <c r="P590" s="306"/>
      <c r="Q590" s="306"/>
      <c r="R590" s="306"/>
      <c r="S590" s="306"/>
      <c r="T590" s="306"/>
      <c r="U590" s="306"/>
      <c r="V590" s="306"/>
      <c r="W590" s="306"/>
      <c r="X590" s="306"/>
      <c r="Y590" s="306"/>
      <c r="Z590" s="306"/>
      <c r="AA590" s="306"/>
      <c r="AB590" s="306"/>
      <c r="AC590" s="306"/>
      <c r="AD590" s="306"/>
      <c r="AE590" s="306"/>
      <c r="AF590" s="306"/>
      <c r="AG590" s="306"/>
      <c r="AH590" s="306"/>
      <c r="AI590" s="306"/>
      <c r="AJ590" s="306"/>
      <c r="AK590" s="306"/>
      <c r="AL590" s="306"/>
      <c r="AM590" s="306"/>
      <c r="AN590" s="306"/>
      <c r="AO590" s="306"/>
      <c r="AP590" s="306"/>
      <c r="AQ590" s="306"/>
      <c r="AR590" s="306"/>
      <c r="AS590" s="306"/>
      <c r="AT590" s="306"/>
      <c r="AU590" s="306"/>
      <c r="AV590" s="306"/>
      <c r="AW590" s="306"/>
      <c r="AX590" s="306"/>
      <c r="AY590" s="306"/>
      <c r="AZ590" s="306"/>
      <c r="BA590" s="306"/>
      <c r="BB590" s="306"/>
      <c r="BC590" s="306"/>
      <c r="BD590" s="306"/>
      <c r="BE590" s="306"/>
      <c r="BF590" s="306"/>
      <c r="BG590" s="306"/>
      <c r="BH590" s="306"/>
      <c r="BI590" s="306"/>
    </row>
    <row r="591" spans="9:61" s="308" customFormat="1" x14ac:dyDescent="0.35">
      <c r="I591" s="324"/>
      <c r="K591" s="342"/>
      <c r="L591" s="342"/>
      <c r="M591" s="342"/>
      <c r="N591" s="306"/>
      <c r="O591" s="306"/>
      <c r="P591" s="306"/>
      <c r="Q591" s="306"/>
      <c r="R591" s="306"/>
      <c r="S591" s="306"/>
      <c r="T591" s="306"/>
      <c r="U591" s="306"/>
      <c r="V591" s="306"/>
      <c r="W591" s="306"/>
      <c r="X591" s="306"/>
      <c r="Y591" s="306"/>
      <c r="Z591" s="306"/>
      <c r="AA591" s="306"/>
      <c r="AB591" s="306"/>
      <c r="AC591" s="306"/>
      <c r="AD591" s="306"/>
      <c r="AE591" s="306"/>
      <c r="AF591" s="306"/>
      <c r="AG591" s="306"/>
      <c r="AH591" s="306"/>
      <c r="AI591" s="306"/>
      <c r="AJ591" s="306"/>
      <c r="AK591" s="306"/>
      <c r="AL591" s="306"/>
      <c r="AM591" s="306"/>
      <c r="AN591" s="306"/>
      <c r="AO591" s="306"/>
      <c r="AP591" s="306"/>
      <c r="AQ591" s="306"/>
      <c r="AR591" s="306"/>
      <c r="AS591" s="306"/>
      <c r="AT591" s="306"/>
      <c r="AU591" s="306"/>
      <c r="AV591" s="306"/>
      <c r="AW591" s="306"/>
      <c r="AX591" s="306"/>
      <c r="AY591" s="306"/>
      <c r="AZ591" s="306"/>
      <c r="BA591" s="306"/>
      <c r="BB591" s="306"/>
      <c r="BC591" s="306"/>
      <c r="BD591" s="306"/>
      <c r="BE591" s="306"/>
      <c r="BF591" s="306"/>
      <c r="BG591" s="306"/>
      <c r="BH591" s="306"/>
      <c r="BI591" s="306"/>
    </row>
    <row r="592" spans="9:61" s="308" customFormat="1" x14ac:dyDescent="0.35">
      <c r="I592" s="324"/>
      <c r="K592" s="342"/>
      <c r="L592" s="342"/>
      <c r="M592" s="342"/>
      <c r="N592" s="306"/>
      <c r="O592" s="306"/>
      <c r="P592" s="306"/>
      <c r="Q592" s="306"/>
      <c r="R592" s="306"/>
      <c r="S592" s="306"/>
      <c r="T592" s="306"/>
      <c r="U592" s="306"/>
      <c r="V592" s="306"/>
      <c r="W592" s="306"/>
      <c r="X592" s="306"/>
      <c r="Y592" s="306"/>
      <c r="Z592" s="306"/>
      <c r="AA592" s="306"/>
      <c r="AB592" s="306"/>
      <c r="AC592" s="306"/>
      <c r="AD592" s="306"/>
      <c r="AE592" s="306"/>
      <c r="AF592" s="306"/>
      <c r="AG592" s="306"/>
      <c r="AH592" s="306"/>
      <c r="AI592" s="306"/>
      <c r="AJ592" s="306"/>
      <c r="AK592" s="306"/>
      <c r="AL592" s="306"/>
      <c r="AM592" s="306"/>
      <c r="AN592" s="306"/>
      <c r="AO592" s="306"/>
      <c r="AP592" s="306"/>
      <c r="AQ592" s="306"/>
      <c r="AR592" s="306"/>
      <c r="AS592" s="306"/>
      <c r="AT592" s="306"/>
      <c r="AU592" s="306"/>
      <c r="AV592" s="306"/>
      <c r="AW592" s="306"/>
      <c r="AX592" s="306"/>
      <c r="AY592" s="306"/>
      <c r="AZ592" s="306"/>
      <c r="BA592" s="306"/>
      <c r="BB592" s="306"/>
      <c r="BC592" s="306"/>
      <c r="BD592" s="306"/>
      <c r="BE592" s="306"/>
      <c r="BF592" s="306"/>
      <c r="BG592" s="306"/>
      <c r="BH592" s="306"/>
      <c r="BI592" s="306"/>
    </row>
    <row r="593" spans="9:61" s="308" customFormat="1" x14ac:dyDescent="0.35">
      <c r="I593" s="324"/>
      <c r="K593" s="342"/>
      <c r="L593" s="342"/>
      <c r="M593" s="342"/>
      <c r="N593" s="306"/>
      <c r="O593" s="306"/>
      <c r="P593" s="306"/>
      <c r="Q593" s="306"/>
      <c r="R593" s="306"/>
      <c r="S593" s="306"/>
      <c r="T593" s="306"/>
      <c r="U593" s="306"/>
      <c r="V593" s="306"/>
      <c r="W593" s="306"/>
      <c r="X593" s="306"/>
      <c r="Y593" s="306"/>
      <c r="Z593" s="306"/>
      <c r="AA593" s="306"/>
      <c r="AB593" s="306"/>
      <c r="AC593" s="306"/>
      <c r="AD593" s="306"/>
      <c r="AE593" s="306"/>
      <c r="AF593" s="306"/>
      <c r="AG593" s="306"/>
      <c r="AH593" s="306"/>
      <c r="AI593" s="306"/>
      <c r="AJ593" s="306"/>
      <c r="AK593" s="306"/>
      <c r="AL593" s="306"/>
      <c r="AM593" s="306"/>
      <c r="AN593" s="306"/>
      <c r="AO593" s="306"/>
      <c r="AP593" s="306"/>
      <c r="AQ593" s="306"/>
      <c r="AR593" s="306"/>
      <c r="AS593" s="306"/>
      <c r="AT593" s="306"/>
      <c r="AU593" s="306"/>
      <c r="AV593" s="306"/>
      <c r="AW593" s="306"/>
      <c r="AX593" s="306"/>
      <c r="AY593" s="306"/>
      <c r="AZ593" s="306"/>
      <c r="BA593" s="306"/>
      <c r="BB593" s="306"/>
      <c r="BC593" s="306"/>
      <c r="BD593" s="306"/>
      <c r="BE593" s="306"/>
      <c r="BF593" s="306"/>
      <c r="BG593" s="306"/>
      <c r="BH593" s="306"/>
      <c r="BI593" s="306"/>
    </row>
    <row r="594" spans="9:61" s="308" customFormat="1" x14ac:dyDescent="0.35">
      <c r="I594" s="324"/>
      <c r="K594" s="342"/>
      <c r="L594" s="342"/>
      <c r="M594" s="342"/>
      <c r="N594" s="306"/>
      <c r="O594" s="306"/>
      <c r="P594" s="306"/>
      <c r="Q594" s="306"/>
      <c r="R594" s="306"/>
      <c r="S594" s="306"/>
      <c r="T594" s="306"/>
      <c r="U594" s="306"/>
      <c r="V594" s="306"/>
      <c r="W594" s="306"/>
      <c r="X594" s="306"/>
      <c r="Y594" s="306"/>
      <c r="Z594" s="306"/>
      <c r="AA594" s="306"/>
      <c r="AB594" s="306"/>
      <c r="AC594" s="306"/>
      <c r="AD594" s="306"/>
      <c r="AE594" s="306"/>
      <c r="AF594" s="306"/>
      <c r="AG594" s="306"/>
      <c r="AH594" s="306"/>
      <c r="AI594" s="306"/>
      <c r="AJ594" s="306"/>
      <c r="AK594" s="306"/>
      <c r="AL594" s="306"/>
      <c r="AM594" s="306"/>
      <c r="AN594" s="306"/>
      <c r="AO594" s="306"/>
      <c r="AP594" s="306"/>
      <c r="AQ594" s="306"/>
      <c r="AR594" s="306"/>
      <c r="AS594" s="306"/>
      <c r="AT594" s="306"/>
      <c r="AU594" s="306"/>
      <c r="AV594" s="306"/>
      <c r="AW594" s="306"/>
      <c r="AX594" s="306"/>
      <c r="AY594" s="306"/>
      <c r="AZ594" s="306"/>
      <c r="BA594" s="306"/>
      <c r="BB594" s="306"/>
      <c r="BC594" s="306"/>
      <c r="BD594" s="306"/>
      <c r="BE594" s="306"/>
      <c r="BF594" s="306"/>
      <c r="BG594" s="306"/>
      <c r="BH594" s="306"/>
      <c r="BI594" s="306"/>
    </row>
    <row r="595" spans="9:61" s="308" customFormat="1" x14ac:dyDescent="0.35">
      <c r="I595" s="324"/>
      <c r="K595" s="342"/>
      <c r="L595" s="342"/>
      <c r="M595" s="342"/>
      <c r="N595" s="306"/>
      <c r="O595" s="306"/>
      <c r="P595" s="306"/>
      <c r="Q595" s="306"/>
      <c r="R595" s="306"/>
      <c r="S595" s="306"/>
      <c r="T595" s="306"/>
      <c r="U595" s="306"/>
      <c r="V595" s="306"/>
      <c r="W595" s="306"/>
      <c r="X595" s="306"/>
      <c r="Y595" s="306"/>
      <c r="Z595" s="306"/>
      <c r="AA595" s="306"/>
      <c r="AB595" s="306"/>
      <c r="AC595" s="306"/>
      <c r="AD595" s="306"/>
      <c r="AE595" s="306"/>
      <c r="AF595" s="306"/>
      <c r="AG595" s="306"/>
      <c r="AH595" s="306"/>
      <c r="AI595" s="306"/>
      <c r="AJ595" s="306"/>
      <c r="AK595" s="306"/>
      <c r="AL595" s="306"/>
      <c r="AM595" s="306"/>
      <c r="AN595" s="306"/>
      <c r="AO595" s="306"/>
      <c r="AP595" s="306"/>
      <c r="AQ595" s="306"/>
      <c r="AR595" s="306"/>
      <c r="AS595" s="306"/>
      <c r="AT595" s="306"/>
      <c r="AU595" s="306"/>
      <c r="AV595" s="306"/>
      <c r="AW595" s="306"/>
      <c r="AX595" s="306"/>
      <c r="AY595" s="306"/>
      <c r="AZ595" s="306"/>
      <c r="BA595" s="306"/>
      <c r="BB595" s="306"/>
      <c r="BC595" s="306"/>
      <c r="BD595" s="306"/>
      <c r="BE595" s="306"/>
      <c r="BF595" s="306"/>
      <c r="BG595" s="306"/>
      <c r="BH595" s="306"/>
      <c r="BI595" s="306"/>
    </row>
    <row r="596" spans="9:61" s="308" customFormat="1" x14ac:dyDescent="0.35">
      <c r="I596" s="324"/>
      <c r="K596" s="342"/>
      <c r="L596" s="342"/>
      <c r="M596" s="342"/>
      <c r="N596" s="306"/>
      <c r="O596" s="306"/>
      <c r="P596" s="306"/>
      <c r="Q596" s="306"/>
      <c r="R596" s="306"/>
      <c r="S596" s="306"/>
      <c r="T596" s="306"/>
      <c r="U596" s="306"/>
      <c r="V596" s="306"/>
      <c r="W596" s="306"/>
      <c r="X596" s="306"/>
      <c r="Y596" s="306"/>
      <c r="Z596" s="306"/>
      <c r="AA596" s="306"/>
      <c r="AB596" s="306"/>
      <c r="AC596" s="306"/>
      <c r="AD596" s="306"/>
      <c r="AE596" s="306"/>
      <c r="AF596" s="306"/>
      <c r="AG596" s="306"/>
      <c r="AH596" s="306"/>
      <c r="AI596" s="306"/>
      <c r="AJ596" s="306"/>
      <c r="AK596" s="306"/>
      <c r="AL596" s="306"/>
      <c r="AM596" s="306"/>
      <c r="AN596" s="306"/>
      <c r="AO596" s="306"/>
      <c r="AP596" s="306"/>
      <c r="AQ596" s="306"/>
      <c r="AR596" s="306"/>
      <c r="AS596" s="306"/>
      <c r="AT596" s="306"/>
      <c r="AU596" s="306"/>
      <c r="AV596" s="306"/>
      <c r="AW596" s="306"/>
      <c r="AX596" s="306"/>
      <c r="AY596" s="306"/>
      <c r="AZ596" s="306"/>
      <c r="BA596" s="306"/>
      <c r="BB596" s="306"/>
      <c r="BC596" s="306"/>
      <c r="BD596" s="306"/>
      <c r="BE596" s="306"/>
      <c r="BF596" s="306"/>
      <c r="BG596" s="306"/>
      <c r="BH596" s="306"/>
      <c r="BI596" s="306"/>
    </row>
    <row r="597" spans="9:61" s="308" customFormat="1" x14ac:dyDescent="0.35">
      <c r="I597" s="324"/>
      <c r="K597" s="342"/>
      <c r="L597" s="342"/>
      <c r="M597" s="342"/>
      <c r="N597" s="306"/>
      <c r="O597" s="306"/>
      <c r="P597" s="306"/>
      <c r="Q597" s="306"/>
      <c r="R597" s="306"/>
      <c r="S597" s="306"/>
      <c r="T597" s="306"/>
      <c r="U597" s="306"/>
      <c r="V597" s="306"/>
      <c r="W597" s="306"/>
      <c r="X597" s="306"/>
      <c r="Y597" s="306"/>
      <c r="Z597" s="306"/>
      <c r="AA597" s="306"/>
      <c r="AB597" s="306"/>
      <c r="AC597" s="306"/>
      <c r="AD597" s="306"/>
      <c r="AE597" s="306"/>
      <c r="AF597" s="306"/>
      <c r="AG597" s="306"/>
      <c r="AH597" s="306"/>
      <c r="AI597" s="306"/>
      <c r="AJ597" s="306"/>
      <c r="AK597" s="306"/>
      <c r="AL597" s="306"/>
      <c r="AM597" s="306"/>
      <c r="AN597" s="306"/>
      <c r="AO597" s="306"/>
      <c r="AP597" s="306"/>
      <c r="AQ597" s="306"/>
      <c r="AR597" s="306"/>
      <c r="AS597" s="306"/>
      <c r="AT597" s="306"/>
      <c r="AU597" s="306"/>
      <c r="AV597" s="306"/>
      <c r="AW597" s="306"/>
      <c r="AX597" s="306"/>
      <c r="AY597" s="306"/>
      <c r="AZ597" s="306"/>
      <c r="BA597" s="306"/>
      <c r="BB597" s="306"/>
      <c r="BC597" s="306"/>
      <c r="BD597" s="306"/>
      <c r="BE597" s="306"/>
      <c r="BF597" s="306"/>
      <c r="BG597" s="306"/>
      <c r="BH597" s="306"/>
      <c r="BI597" s="306"/>
    </row>
    <row r="598" spans="9:61" s="308" customFormat="1" x14ac:dyDescent="0.35">
      <c r="I598" s="324"/>
      <c r="K598" s="342"/>
      <c r="L598" s="342"/>
      <c r="M598" s="342"/>
      <c r="N598" s="306"/>
      <c r="O598" s="306"/>
      <c r="P598" s="306"/>
      <c r="Q598" s="306"/>
      <c r="R598" s="306"/>
      <c r="S598" s="306"/>
      <c r="T598" s="306"/>
      <c r="U598" s="306"/>
      <c r="V598" s="306"/>
      <c r="W598" s="306"/>
      <c r="X598" s="306"/>
      <c r="Y598" s="306"/>
      <c r="Z598" s="306"/>
      <c r="AA598" s="306"/>
      <c r="AB598" s="306"/>
      <c r="AC598" s="306"/>
      <c r="AD598" s="306"/>
      <c r="AE598" s="306"/>
      <c r="AF598" s="306"/>
      <c r="AG598" s="306"/>
      <c r="AH598" s="306"/>
      <c r="AI598" s="306"/>
      <c r="AJ598" s="306"/>
      <c r="AK598" s="306"/>
      <c r="AL598" s="306"/>
      <c r="AM598" s="306"/>
      <c r="AN598" s="306"/>
      <c r="AO598" s="306"/>
      <c r="AP598" s="306"/>
      <c r="AQ598" s="306"/>
      <c r="AR598" s="306"/>
      <c r="AS598" s="306"/>
      <c r="AT598" s="306"/>
      <c r="AU598" s="306"/>
      <c r="AV598" s="306"/>
      <c r="AW598" s="306"/>
      <c r="AX598" s="306"/>
      <c r="AY598" s="306"/>
      <c r="AZ598" s="306"/>
      <c r="BA598" s="306"/>
      <c r="BB598" s="306"/>
      <c r="BC598" s="306"/>
      <c r="BD598" s="306"/>
      <c r="BE598" s="306"/>
      <c r="BF598" s="306"/>
      <c r="BG598" s="306"/>
      <c r="BH598" s="306"/>
      <c r="BI598" s="306"/>
    </row>
    <row r="599" spans="9:61" s="308" customFormat="1" x14ac:dyDescent="0.35">
      <c r="I599" s="324"/>
      <c r="K599" s="342"/>
      <c r="L599" s="342"/>
      <c r="M599" s="342"/>
      <c r="N599" s="306"/>
      <c r="O599" s="306"/>
      <c r="P599" s="306"/>
      <c r="Q599" s="306"/>
      <c r="R599" s="306"/>
      <c r="S599" s="306"/>
      <c r="T599" s="306"/>
      <c r="U599" s="306"/>
      <c r="V599" s="306"/>
      <c r="W599" s="306"/>
      <c r="X599" s="306"/>
      <c r="Y599" s="306"/>
      <c r="Z599" s="306"/>
      <c r="AA599" s="306"/>
      <c r="AB599" s="306"/>
      <c r="AC599" s="306"/>
      <c r="AD599" s="306"/>
      <c r="AE599" s="306"/>
      <c r="AF599" s="306"/>
      <c r="AG599" s="306"/>
      <c r="AH599" s="306"/>
      <c r="AI599" s="306"/>
      <c r="AJ599" s="306"/>
      <c r="AK599" s="306"/>
      <c r="AL599" s="306"/>
      <c r="AM599" s="306"/>
      <c r="AN599" s="306"/>
      <c r="AO599" s="306"/>
      <c r="AP599" s="306"/>
      <c r="AQ599" s="306"/>
      <c r="AR599" s="306"/>
      <c r="AS599" s="306"/>
      <c r="AT599" s="306"/>
      <c r="AU599" s="306"/>
      <c r="AV599" s="306"/>
      <c r="AW599" s="306"/>
      <c r="AX599" s="306"/>
      <c r="AY599" s="306"/>
      <c r="AZ599" s="306"/>
      <c r="BA599" s="306"/>
      <c r="BB599" s="306"/>
      <c r="BC599" s="306"/>
      <c r="BD599" s="306"/>
      <c r="BE599" s="306"/>
      <c r="BF599" s="306"/>
      <c r="BG599" s="306"/>
      <c r="BH599" s="306"/>
      <c r="BI599" s="306"/>
    </row>
    <row r="600" spans="9:61" s="308" customFormat="1" x14ac:dyDescent="0.35">
      <c r="I600" s="324"/>
      <c r="K600" s="342"/>
      <c r="L600" s="342"/>
      <c r="M600" s="342"/>
      <c r="N600" s="306"/>
      <c r="O600" s="306"/>
      <c r="P600" s="306"/>
      <c r="Q600" s="306"/>
      <c r="R600" s="306"/>
      <c r="S600" s="306"/>
      <c r="T600" s="306"/>
      <c r="U600" s="306"/>
      <c r="V600" s="306"/>
      <c r="W600" s="306"/>
      <c r="X600" s="306"/>
      <c r="Y600" s="306"/>
      <c r="Z600" s="306"/>
      <c r="AA600" s="306"/>
      <c r="AB600" s="306"/>
      <c r="AC600" s="306"/>
      <c r="AD600" s="306"/>
      <c r="AE600" s="306"/>
      <c r="AF600" s="306"/>
      <c r="AG600" s="306"/>
      <c r="AH600" s="306"/>
      <c r="AI600" s="306"/>
      <c r="AJ600" s="306"/>
      <c r="AK600" s="306"/>
      <c r="AL600" s="306"/>
      <c r="AM600" s="306"/>
      <c r="AN600" s="306"/>
      <c r="AO600" s="306"/>
      <c r="AP600" s="306"/>
      <c r="AQ600" s="306"/>
      <c r="AR600" s="306"/>
      <c r="AS600" s="306"/>
      <c r="AT600" s="306"/>
      <c r="AU600" s="306"/>
      <c r="AV600" s="306"/>
      <c r="AW600" s="306"/>
      <c r="AX600" s="306"/>
      <c r="AY600" s="306"/>
      <c r="AZ600" s="306"/>
      <c r="BA600" s="306"/>
      <c r="BB600" s="306"/>
      <c r="BC600" s="306"/>
      <c r="BD600" s="306"/>
      <c r="BE600" s="306"/>
      <c r="BF600" s="306"/>
      <c r="BG600" s="306"/>
      <c r="BH600" s="306"/>
      <c r="BI600" s="306"/>
    </row>
    <row r="601" spans="9:61" s="308" customFormat="1" x14ac:dyDescent="0.35">
      <c r="I601" s="324"/>
      <c r="K601" s="342"/>
      <c r="L601" s="342"/>
      <c r="M601" s="342"/>
      <c r="N601" s="306"/>
      <c r="O601" s="306"/>
      <c r="P601" s="306"/>
      <c r="Q601" s="306"/>
      <c r="R601" s="306"/>
      <c r="S601" s="306"/>
      <c r="T601" s="306"/>
      <c r="U601" s="306"/>
      <c r="V601" s="306"/>
      <c r="W601" s="306"/>
      <c r="X601" s="306"/>
      <c r="Y601" s="306"/>
      <c r="Z601" s="306"/>
      <c r="AA601" s="306"/>
      <c r="AB601" s="306"/>
      <c r="AC601" s="306"/>
      <c r="AD601" s="306"/>
      <c r="AE601" s="306"/>
      <c r="AF601" s="306"/>
      <c r="AG601" s="306"/>
      <c r="AH601" s="306"/>
      <c r="AI601" s="306"/>
      <c r="AJ601" s="306"/>
      <c r="AK601" s="306"/>
      <c r="AL601" s="306"/>
      <c r="AM601" s="306"/>
      <c r="AN601" s="306"/>
      <c r="AO601" s="306"/>
      <c r="AP601" s="306"/>
      <c r="AQ601" s="306"/>
      <c r="AR601" s="306"/>
      <c r="AS601" s="306"/>
      <c r="AT601" s="306"/>
      <c r="AU601" s="306"/>
      <c r="AV601" s="306"/>
      <c r="AW601" s="306"/>
      <c r="AX601" s="306"/>
      <c r="AY601" s="306"/>
      <c r="AZ601" s="306"/>
      <c r="BA601" s="306"/>
      <c r="BB601" s="306"/>
      <c r="BC601" s="306"/>
      <c r="BD601" s="306"/>
      <c r="BE601" s="306"/>
      <c r="BF601" s="306"/>
      <c r="BG601" s="306"/>
      <c r="BH601" s="306"/>
      <c r="BI601" s="306"/>
    </row>
    <row r="602" spans="9:61" s="308" customFormat="1" x14ac:dyDescent="0.35">
      <c r="I602" s="324"/>
      <c r="K602" s="342"/>
      <c r="L602" s="342"/>
      <c r="M602" s="342"/>
      <c r="N602" s="306"/>
      <c r="O602" s="306"/>
      <c r="P602" s="306"/>
      <c r="Q602" s="306"/>
      <c r="R602" s="306"/>
      <c r="S602" s="306"/>
      <c r="T602" s="306"/>
      <c r="U602" s="306"/>
      <c r="V602" s="306"/>
      <c r="W602" s="306"/>
      <c r="X602" s="306"/>
      <c r="Y602" s="306"/>
      <c r="Z602" s="306"/>
      <c r="AA602" s="306"/>
      <c r="AB602" s="306"/>
      <c r="AC602" s="306"/>
      <c r="AD602" s="306"/>
      <c r="AE602" s="306"/>
      <c r="AF602" s="306"/>
      <c r="AG602" s="306"/>
      <c r="AH602" s="306"/>
      <c r="AI602" s="306"/>
      <c r="AJ602" s="306"/>
      <c r="AK602" s="306"/>
      <c r="AL602" s="306"/>
      <c r="AM602" s="306"/>
      <c r="AN602" s="306"/>
      <c r="AO602" s="306"/>
      <c r="AP602" s="306"/>
      <c r="AQ602" s="306"/>
      <c r="AR602" s="306"/>
      <c r="AS602" s="306"/>
      <c r="AT602" s="306"/>
      <c r="AU602" s="306"/>
      <c r="AV602" s="306"/>
      <c r="AW602" s="306"/>
      <c r="AX602" s="306"/>
      <c r="AY602" s="306"/>
      <c r="AZ602" s="306"/>
      <c r="BA602" s="306"/>
      <c r="BB602" s="306"/>
      <c r="BC602" s="306"/>
      <c r="BD602" s="306"/>
      <c r="BE602" s="306"/>
      <c r="BF602" s="306"/>
      <c r="BG602" s="306"/>
      <c r="BH602" s="306"/>
      <c r="BI602" s="306"/>
    </row>
    <row r="603" spans="9:61" s="308" customFormat="1" x14ac:dyDescent="0.35">
      <c r="I603" s="324"/>
      <c r="K603" s="342"/>
      <c r="L603" s="342"/>
      <c r="M603" s="342"/>
      <c r="N603" s="306"/>
      <c r="O603" s="306"/>
      <c r="P603" s="306"/>
      <c r="Q603" s="306"/>
      <c r="R603" s="306"/>
      <c r="S603" s="306"/>
      <c r="T603" s="306"/>
      <c r="U603" s="306"/>
      <c r="V603" s="306"/>
      <c r="W603" s="306"/>
      <c r="X603" s="306"/>
      <c r="Y603" s="306"/>
      <c r="Z603" s="306"/>
      <c r="AA603" s="306"/>
      <c r="AB603" s="306"/>
      <c r="AC603" s="306"/>
      <c r="AD603" s="306"/>
      <c r="AE603" s="306"/>
      <c r="AF603" s="306"/>
      <c r="AG603" s="306"/>
      <c r="AH603" s="306"/>
      <c r="AI603" s="306"/>
      <c r="AJ603" s="306"/>
      <c r="AK603" s="306"/>
      <c r="AL603" s="306"/>
      <c r="AM603" s="306"/>
      <c r="AN603" s="306"/>
      <c r="AO603" s="306"/>
      <c r="AP603" s="306"/>
      <c r="AQ603" s="306"/>
      <c r="AR603" s="306"/>
      <c r="AS603" s="306"/>
      <c r="AT603" s="306"/>
      <c r="AU603" s="306"/>
      <c r="AV603" s="306"/>
      <c r="AW603" s="306"/>
      <c r="AX603" s="306"/>
      <c r="AY603" s="306"/>
      <c r="AZ603" s="306"/>
      <c r="BA603" s="306"/>
      <c r="BB603" s="306"/>
      <c r="BC603" s="306"/>
      <c r="BD603" s="306"/>
      <c r="BE603" s="306"/>
      <c r="BF603" s="306"/>
      <c r="BG603" s="306"/>
      <c r="BH603" s="306"/>
      <c r="BI603" s="306"/>
    </row>
    <row r="604" spans="9:61" s="308" customFormat="1" x14ac:dyDescent="0.35">
      <c r="I604" s="324"/>
      <c r="K604" s="342"/>
      <c r="L604" s="342"/>
      <c r="M604" s="342"/>
      <c r="N604" s="306"/>
      <c r="O604" s="306"/>
      <c r="P604" s="306"/>
      <c r="Q604" s="306"/>
      <c r="R604" s="306"/>
      <c r="S604" s="306"/>
      <c r="T604" s="306"/>
      <c r="U604" s="306"/>
      <c r="V604" s="306"/>
      <c r="W604" s="306"/>
      <c r="X604" s="306"/>
      <c r="Y604" s="306"/>
      <c r="Z604" s="306"/>
      <c r="AA604" s="306"/>
      <c r="AB604" s="306"/>
      <c r="AC604" s="306"/>
      <c r="AD604" s="306"/>
      <c r="AE604" s="306"/>
      <c r="AF604" s="306"/>
      <c r="AG604" s="306"/>
      <c r="AH604" s="306"/>
      <c r="AI604" s="306"/>
      <c r="AJ604" s="306"/>
      <c r="AK604" s="306"/>
      <c r="AL604" s="306"/>
      <c r="AM604" s="306"/>
      <c r="AN604" s="306"/>
      <c r="AO604" s="306"/>
      <c r="AP604" s="306"/>
      <c r="AQ604" s="306"/>
      <c r="AR604" s="306"/>
      <c r="AS604" s="306"/>
      <c r="AT604" s="306"/>
      <c r="AU604" s="306"/>
      <c r="AV604" s="306"/>
      <c r="AW604" s="306"/>
      <c r="AX604" s="306"/>
      <c r="AY604" s="306"/>
      <c r="AZ604" s="306"/>
      <c r="BA604" s="306"/>
      <c r="BB604" s="306"/>
      <c r="BC604" s="306"/>
      <c r="BD604" s="306"/>
      <c r="BE604" s="306"/>
      <c r="BF604" s="306"/>
      <c r="BG604" s="306"/>
      <c r="BH604" s="306"/>
      <c r="BI604" s="306"/>
    </row>
    <row r="605" spans="9:61" s="308" customFormat="1" x14ac:dyDescent="0.35">
      <c r="I605" s="324"/>
      <c r="K605" s="342"/>
      <c r="L605" s="342"/>
      <c r="M605" s="342"/>
      <c r="N605" s="306"/>
      <c r="O605" s="306"/>
      <c r="P605" s="306"/>
      <c r="Q605" s="306"/>
      <c r="R605" s="306"/>
      <c r="S605" s="306"/>
      <c r="T605" s="306"/>
      <c r="U605" s="306"/>
      <c r="V605" s="306"/>
      <c r="W605" s="306"/>
      <c r="X605" s="306"/>
      <c r="Y605" s="306"/>
      <c r="Z605" s="306"/>
      <c r="AA605" s="306"/>
      <c r="AB605" s="306"/>
      <c r="AC605" s="306"/>
      <c r="AD605" s="306"/>
      <c r="AE605" s="306"/>
      <c r="AF605" s="306"/>
      <c r="AG605" s="306"/>
      <c r="AH605" s="306"/>
      <c r="AI605" s="306"/>
      <c r="AJ605" s="306"/>
      <c r="AK605" s="306"/>
      <c r="AL605" s="306"/>
      <c r="AM605" s="306"/>
      <c r="AN605" s="306"/>
      <c r="AO605" s="306"/>
      <c r="AP605" s="306"/>
      <c r="AQ605" s="306"/>
      <c r="AR605" s="306"/>
      <c r="AS605" s="306"/>
      <c r="AT605" s="306"/>
      <c r="AU605" s="306"/>
      <c r="AV605" s="306"/>
      <c r="AW605" s="306"/>
      <c r="AX605" s="306"/>
      <c r="AY605" s="306"/>
      <c r="AZ605" s="306"/>
      <c r="BA605" s="306"/>
      <c r="BB605" s="306"/>
      <c r="BC605" s="306"/>
      <c r="BD605" s="306"/>
      <c r="BE605" s="306"/>
      <c r="BF605" s="306"/>
      <c r="BG605" s="306"/>
      <c r="BH605" s="306"/>
      <c r="BI605" s="306"/>
    </row>
    <row r="606" spans="9:61" s="308" customFormat="1" x14ac:dyDescent="0.35">
      <c r="I606" s="324"/>
      <c r="K606" s="342"/>
      <c r="L606" s="342"/>
      <c r="M606" s="342"/>
      <c r="N606" s="306"/>
      <c r="O606" s="306"/>
      <c r="P606" s="306"/>
      <c r="Q606" s="306"/>
      <c r="R606" s="306"/>
      <c r="S606" s="306"/>
      <c r="T606" s="306"/>
      <c r="U606" s="306"/>
      <c r="V606" s="306"/>
      <c r="W606" s="306"/>
      <c r="X606" s="306"/>
      <c r="Y606" s="306"/>
      <c r="Z606" s="306"/>
      <c r="AA606" s="306"/>
      <c r="AB606" s="306"/>
      <c r="AC606" s="306"/>
      <c r="AD606" s="306"/>
      <c r="AE606" s="306"/>
      <c r="AF606" s="306"/>
      <c r="AG606" s="306"/>
      <c r="AH606" s="306"/>
      <c r="AI606" s="306"/>
      <c r="AJ606" s="306"/>
      <c r="AK606" s="306"/>
      <c r="AL606" s="306"/>
      <c r="AM606" s="306"/>
      <c r="AN606" s="306"/>
      <c r="AO606" s="306"/>
      <c r="AP606" s="306"/>
      <c r="AQ606" s="306"/>
      <c r="AR606" s="306"/>
      <c r="AS606" s="306"/>
      <c r="AT606" s="306"/>
      <c r="AU606" s="306"/>
      <c r="AV606" s="306"/>
      <c r="AW606" s="306"/>
      <c r="AX606" s="306"/>
      <c r="AY606" s="306"/>
      <c r="AZ606" s="306"/>
      <c r="BA606" s="306"/>
      <c r="BB606" s="306"/>
      <c r="BC606" s="306"/>
      <c r="BD606" s="306"/>
      <c r="BE606" s="306"/>
      <c r="BF606" s="306"/>
      <c r="BG606" s="306"/>
      <c r="BH606" s="306"/>
      <c r="BI606" s="306"/>
    </row>
    <row r="607" spans="9:61" s="308" customFormat="1" x14ac:dyDescent="0.35">
      <c r="I607" s="324"/>
      <c r="K607" s="342"/>
      <c r="L607" s="342"/>
      <c r="M607" s="342"/>
      <c r="N607" s="306"/>
      <c r="O607" s="306"/>
      <c r="P607" s="306"/>
      <c r="Q607" s="306"/>
      <c r="R607" s="306"/>
      <c r="S607" s="306"/>
      <c r="T607" s="306"/>
      <c r="U607" s="306"/>
      <c r="V607" s="306"/>
      <c r="W607" s="306"/>
      <c r="X607" s="306"/>
      <c r="Y607" s="306"/>
      <c r="Z607" s="306"/>
      <c r="AA607" s="306"/>
      <c r="AB607" s="306"/>
      <c r="AC607" s="306"/>
      <c r="AD607" s="306"/>
      <c r="AE607" s="306"/>
      <c r="AF607" s="306"/>
      <c r="AG607" s="306"/>
      <c r="AH607" s="306"/>
      <c r="AI607" s="306"/>
      <c r="AJ607" s="306"/>
      <c r="AK607" s="306"/>
      <c r="AL607" s="306"/>
      <c r="AM607" s="306"/>
      <c r="AN607" s="306"/>
      <c r="AO607" s="306"/>
      <c r="AP607" s="306"/>
      <c r="AQ607" s="306"/>
      <c r="AR607" s="306"/>
      <c r="AS607" s="306"/>
      <c r="AT607" s="306"/>
      <c r="AU607" s="306"/>
      <c r="AV607" s="306"/>
      <c r="AW607" s="306"/>
      <c r="AX607" s="306"/>
      <c r="AY607" s="306"/>
      <c r="AZ607" s="306"/>
      <c r="BA607" s="306"/>
      <c r="BB607" s="306"/>
      <c r="BC607" s="306"/>
      <c r="BD607" s="306"/>
      <c r="BE607" s="306"/>
      <c r="BF607" s="306"/>
      <c r="BG607" s="306"/>
      <c r="BH607" s="306"/>
      <c r="BI607" s="306"/>
    </row>
    <row r="608" spans="9:61" s="308" customFormat="1" x14ac:dyDescent="0.35">
      <c r="I608" s="324"/>
      <c r="K608" s="342"/>
      <c r="L608" s="342"/>
      <c r="M608" s="342"/>
      <c r="N608" s="306"/>
      <c r="O608" s="306"/>
      <c r="P608" s="306"/>
      <c r="Q608" s="306"/>
      <c r="R608" s="306"/>
      <c r="S608" s="306"/>
      <c r="T608" s="306"/>
      <c r="U608" s="306"/>
      <c r="V608" s="306"/>
      <c r="W608" s="306"/>
      <c r="X608" s="306"/>
      <c r="Y608" s="306"/>
      <c r="Z608" s="306"/>
      <c r="AA608" s="306"/>
      <c r="AB608" s="306"/>
      <c r="AC608" s="306"/>
      <c r="AD608" s="306"/>
      <c r="AE608" s="306"/>
      <c r="AF608" s="306"/>
      <c r="AG608" s="306"/>
      <c r="AH608" s="306"/>
      <c r="AI608" s="306"/>
      <c r="AJ608" s="306"/>
      <c r="AK608" s="306"/>
      <c r="AL608" s="306"/>
      <c r="AM608" s="306"/>
      <c r="AN608" s="306"/>
      <c r="AO608" s="306"/>
      <c r="AP608" s="306"/>
      <c r="AQ608" s="306"/>
      <c r="AR608" s="306"/>
      <c r="AS608" s="306"/>
      <c r="AT608" s="306"/>
      <c r="AU608" s="306"/>
      <c r="AV608" s="306"/>
      <c r="AW608" s="306"/>
      <c r="AX608" s="306"/>
      <c r="AY608" s="306"/>
      <c r="AZ608" s="306"/>
      <c r="BA608" s="306"/>
      <c r="BB608" s="306"/>
      <c r="BC608" s="306"/>
      <c r="BD608" s="306"/>
      <c r="BE608" s="306"/>
      <c r="BF608" s="306"/>
      <c r="BG608" s="306"/>
      <c r="BH608" s="306"/>
      <c r="BI608" s="306"/>
    </row>
    <row r="609" spans="9:61" s="308" customFormat="1" x14ac:dyDescent="0.35">
      <c r="I609" s="324"/>
      <c r="K609" s="342"/>
      <c r="L609" s="342"/>
      <c r="M609" s="342"/>
      <c r="N609" s="306"/>
      <c r="O609" s="306"/>
      <c r="P609" s="306"/>
      <c r="Q609" s="306"/>
      <c r="R609" s="306"/>
      <c r="S609" s="306"/>
      <c r="T609" s="306"/>
      <c r="U609" s="306"/>
      <c r="V609" s="306"/>
      <c r="W609" s="306"/>
      <c r="X609" s="306"/>
      <c r="Y609" s="306"/>
      <c r="Z609" s="306"/>
      <c r="AA609" s="306"/>
      <c r="AB609" s="306"/>
      <c r="AC609" s="306"/>
      <c r="AD609" s="306"/>
      <c r="AE609" s="306"/>
      <c r="AF609" s="306"/>
      <c r="AG609" s="306"/>
      <c r="AH609" s="306"/>
      <c r="AI609" s="306"/>
      <c r="AJ609" s="306"/>
      <c r="AK609" s="306"/>
      <c r="AL609" s="306"/>
      <c r="AM609" s="306"/>
      <c r="AN609" s="306"/>
      <c r="AO609" s="306"/>
      <c r="AP609" s="306"/>
      <c r="AQ609" s="306"/>
      <c r="AR609" s="306"/>
      <c r="AS609" s="306"/>
      <c r="AT609" s="306"/>
      <c r="AU609" s="306"/>
      <c r="AV609" s="306"/>
      <c r="AW609" s="306"/>
      <c r="AX609" s="306"/>
      <c r="AY609" s="306"/>
      <c r="AZ609" s="306"/>
      <c r="BA609" s="306"/>
      <c r="BB609" s="306"/>
      <c r="BC609" s="306"/>
      <c r="BD609" s="306"/>
      <c r="BE609" s="306"/>
      <c r="BF609" s="306"/>
      <c r="BG609" s="306"/>
      <c r="BH609" s="306"/>
      <c r="BI609" s="306"/>
    </row>
    <row r="610" spans="9:61" s="308" customFormat="1" x14ac:dyDescent="0.35">
      <c r="I610" s="324"/>
      <c r="K610" s="342"/>
      <c r="L610" s="342"/>
      <c r="M610" s="342"/>
      <c r="N610" s="306"/>
      <c r="O610" s="306"/>
      <c r="P610" s="306"/>
      <c r="Q610" s="306"/>
      <c r="R610" s="306"/>
      <c r="S610" s="306"/>
      <c r="T610" s="306"/>
      <c r="U610" s="306"/>
      <c r="V610" s="306"/>
      <c r="W610" s="306"/>
      <c r="X610" s="306"/>
      <c r="Y610" s="306"/>
      <c r="Z610" s="306"/>
      <c r="AA610" s="306"/>
      <c r="AB610" s="306"/>
      <c r="AC610" s="306"/>
      <c r="AD610" s="306"/>
      <c r="AE610" s="306"/>
      <c r="AF610" s="306"/>
      <c r="AG610" s="306"/>
      <c r="AH610" s="306"/>
      <c r="AI610" s="306"/>
      <c r="AJ610" s="306"/>
      <c r="AK610" s="306"/>
      <c r="AL610" s="306"/>
      <c r="AM610" s="306"/>
      <c r="AN610" s="306"/>
      <c r="AO610" s="306"/>
      <c r="AP610" s="306"/>
      <c r="AQ610" s="306"/>
      <c r="AR610" s="306"/>
      <c r="AS610" s="306"/>
      <c r="AT610" s="306"/>
      <c r="AU610" s="306"/>
      <c r="AV610" s="306"/>
      <c r="AW610" s="306"/>
      <c r="AX610" s="306"/>
      <c r="AY610" s="306"/>
      <c r="AZ610" s="306"/>
      <c r="BA610" s="306"/>
      <c r="BB610" s="306"/>
      <c r="BC610" s="306"/>
      <c r="BD610" s="306"/>
      <c r="BE610" s="306"/>
      <c r="BF610" s="306"/>
      <c r="BG610" s="306"/>
      <c r="BH610" s="306"/>
      <c r="BI610" s="306"/>
    </row>
    <row r="611" spans="9:61" s="308" customFormat="1" x14ac:dyDescent="0.35">
      <c r="I611" s="324"/>
      <c r="K611" s="342"/>
      <c r="L611" s="342"/>
      <c r="M611" s="342"/>
      <c r="N611" s="306"/>
      <c r="O611" s="306"/>
      <c r="P611" s="306"/>
      <c r="Q611" s="306"/>
      <c r="R611" s="306"/>
      <c r="S611" s="306"/>
      <c r="T611" s="306"/>
      <c r="U611" s="306"/>
      <c r="V611" s="306"/>
      <c r="W611" s="306"/>
      <c r="X611" s="306"/>
      <c r="Y611" s="306"/>
      <c r="Z611" s="306"/>
      <c r="AA611" s="306"/>
      <c r="AB611" s="306"/>
      <c r="AC611" s="306"/>
      <c r="AD611" s="306"/>
      <c r="AE611" s="306"/>
      <c r="AF611" s="306"/>
      <c r="AG611" s="306"/>
      <c r="AH611" s="306"/>
      <c r="AI611" s="306"/>
      <c r="AJ611" s="306"/>
      <c r="AK611" s="306"/>
      <c r="AL611" s="306"/>
      <c r="AM611" s="306"/>
      <c r="AN611" s="306"/>
      <c r="AO611" s="306"/>
      <c r="AP611" s="306"/>
      <c r="AQ611" s="306"/>
      <c r="AR611" s="306"/>
      <c r="AS611" s="306"/>
      <c r="AT611" s="306"/>
      <c r="AU611" s="306"/>
      <c r="AV611" s="306"/>
      <c r="AW611" s="306"/>
      <c r="AX611" s="306"/>
      <c r="AY611" s="306"/>
      <c r="AZ611" s="306"/>
      <c r="BA611" s="306"/>
      <c r="BB611" s="306"/>
      <c r="BC611" s="306"/>
      <c r="BD611" s="306"/>
      <c r="BE611" s="306"/>
      <c r="BF611" s="306"/>
      <c r="BG611" s="306"/>
      <c r="BH611" s="306"/>
      <c r="BI611" s="306"/>
    </row>
    <row r="612" spans="9:61" s="308" customFormat="1" x14ac:dyDescent="0.35">
      <c r="I612" s="324"/>
      <c r="K612" s="342"/>
      <c r="L612" s="342"/>
      <c r="M612" s="342"/>
      <c r="N612" s="306"/>
      <c r="O612" s="306"/>
      <c r="P612" s="306"/>
      <c r="Q612" s="306"/>
      <c r="R612" s="306"/>
      <c r="S612" s="306"/>
      <c r="T612" s="306"/>
      <c r="U612" s="306"/>
      <c r="V612" s="306"/>
      <c r="W612" s="306"/>
      <c r="X612" s="306"/>
      <c r="Y612" s="306"/>
      <c r="Z612" s="306"/>
      <c r="AA612" s="306"/>
      <c r="AB612" s="306"/>
      <c r="AC612" s="306"/>
      <c r="AD612" s="306"/>
      <c r="AE612" s="306"/>
      <c r="AF612" s="306"/>
      <c r="AG612" s="306"/>
      <c r="AH612" s="306"/>
      <c r="AI612" s="306"/>
      <c r="AJ612" s="306"/>
      <c r="AK612" s="306"/>
      <c r="AL612" s="306"/>
      <c r="AM612" s="306"/>
      <c r="AN612" s="306"/>
      <c r="AO612" s="306"/>
      <c r="AP612" s="306"/>
      <c r="AQ612" s="306"/>
      <c r="AR612" s="306"/>
      <c r="AS612" s="306"/>
      <c r="AT612" s="306"/>
      <c r="AU612" s="306"/>
      <c r="AV612" s="306"/>
      <c r="AW612" s="306"/>
      <c r="AX612" s="306"/>
      <c r="AY612" s="306"/>
      <c r="AZ612" s="306"/>
      <c r="BA612" s="306"/>
      <c r="BB612" s="306"/>
      <c r="BC612" s="306"/>
      <c r="BD612" s="306"/>
      <c r="BE612" s="306"/>
      <c r="BF612" s="306"/>
      <c r="BG612" s="306"/>
      <c r="BH612" s="306"/>
      <c r="BI612" s="306"/>
    </row>
    <row r="613" spans="9:61" s="308" customFormat="1" x14ac:dyDescent="0.35">
      <c r="I613" s="324"/>
      <c r="K613" s="342"/>
      <c r="L613" s="342"/>
      <c r="M613" s="342"/>
      <c r="N613" s="306"/>
      <c r="O613" s="306"/>
      <c r="P613" s="306"/>
      <c r="Q613" s="306"/>
      <c r="R613" s="306"/>
      <c r="S613" s="306"/>
      <c r="T613" s="306"/>
      <c r="U613" s="306"/>
      <c r="V613" s="306"/>
      <c r="W613" s="306"/>
      <c r="X613" s="306"/>
      <c r="Y613" s="306"/>
      <c r="Z613" s="306"/>
      <c r="AA613" s="306"/>
      <c r="AB613" s="306"/>
      <c r="AC613" s="306"/>
      <c r="AD613" s="306"/>
      <c r="AE613" s="306"/>
      <c r="AF613" s="306"/>
      <c r="AG613" s="306"/>
      <c r="AH613" s="306"/>
      <c r="AI613" s="306"/>
      <c r="AJ613" s="306"/>
      <c r="AK613" s="306"/>
      <c r="AL613" s="306"/>
      <c r="AM613" s="306"/>
      <c r="AN613" s="306"/>
      <c r="AO613" s="306"/>
      <c r="AP613" s="306"/>
      <c r="AQ613" s="306"/>
      <c r="AR613" s="306"/>
      <c r="AS613" s="306"/>
      <c r="AT613" s="306"/>
      <c r="AU613" s="306"/>
      <c r="AV613" s="306"/>
      <c r="AW613" s="306"/>
      <c r="AX613" s="306"/>
      <c r="AY613" s="306"/>
      <c r="AZ613" s="306"/>
      <c r="BA613" s="306"/>
      <c r="BB613" s="306"/>
      <c r="BC613" s="306"/>
      <c r="BD613" s="306"/>
      <c r="BE613" s="306"/>
      <c r="BF613" s="306"/>
      <c r="BG613" s="306"/>
      <c r="BH613" s="306"/>
      <c r="BI613" s="306"/>
    </row>
    <row r="614" spans="9:61" s="308" customFormat="1" x14ac:dyDescent="0.35">
      <c r="I614" s="324"/>
      <c r="K614" s="342"/>
      <c r="L614" s="342"/>
      <c r="M614" s="342"/>
      <c r="N614" s="306"/>
      <c r="O614" s="306"/>
      <c r="P614" s="306"/>
      <c r="Q614" s="306"/>
      <c r="R614" s="306"/>
      <c r="S614" s="306"/>
      <c r="T614" s="306"/>
      <c r="U614" s="306"/>
      <c r="V614" s="306"/>
      <c r="W614" s="306"/>
      <c r="X614" s="306"/>
      <c r="Y614" s="306"/>
      <c r="Z614" s="306"/>
      <c r="AA614" s="306"/>
      <c r="AB614" s="306"/>
      <c r="AC614" s="306"/>
      <c r="AD614" s="306"/>
      <c r="AE614" s="306"/>
      <c r="AF614" s="306"/>
      <c r="AG614" s="306"/>
      <c r="AH614" s="306"/>
      <c r="AI614" s="306"/>
      <c r="AJ614" s="306"/>
      <c r="AK614" s="306"/>
      <c r="AL614" s="306"/>
      <c r="AM614" s="306"/>
      <c r="AN614" s="306"/>
      <c r="AO614" s="306"/>
      <c r="AP614" s="306"/>
      <c r="AQ614" s="306"/>
      <c r="AR614" s="306"/>
      <c r="AS614" s="306"/>
      <c r="AT614" s="306"/>
      <c r="AU614" s="306"/>
      <c r="AV614" s="306"/>
      <c r="AW614" s="306"/>
      <c r="AX614" s="306"/>
      <c r="AY614" s="306"/>
      <c r="AZ614" s="306"/>
      <c r="BA614" s="306"/>
      <c r="BB614" s="306"/>
      <c r="BC614" s="306"/>
      <c r="BD614" s="306"/>
      <c r="BE614" s="306"/>
      <c r="BF614" s="306"/>
      <c r="BG614" s="306"/>
      <c r="BH614" s="306"/>
      <c r="BI614" s="306"/>
    </row>
    <row r="615" spans="9:61" s="308" customFormat="1" x14ac:dyDescent="0.35">
      <c r="I615" s="324"/>
      <c r="K615" s="342"/>
      <c r="L615" s="342"/>
      <c r="M615" s="342"/>
      <c r="N615" s="306"/>
      <c r="O615" s="306"/>
      <c r="P615" s="306"/>
      <c r="Q615" s="306"/>
      <c r="R615" s="306"/>
      <c r="S615" s="306"/>
      <c r="T615" s="306"/>
      <c r="U615" s="306"/>
      <c r="V615" s="306"/>
      <c r="W615" s="306"/>
      <c r="X615" s="306"/>
      <c r="Y615" s="306"/>
      <c r="Z615" s="306"/>
      <c r="AA615" s="306"/>
      <c r="AB615" s="306"/>
      <c r="AC615" s="306"/>
      <c r="AD615" s="306"/>
      <c r="AE615" s="306"/>
      <c r="AF615" s="306"/>
      <c r="AG615" s="306"/>
      <c r="AH615" s="306"/>
      <c r="AI615" s="306"/>
      <c r="AJ615" s="306"/>
      <c r="AK615" s="306"/>
      <c r="AL615" s="306"/>
      <c r="AM615" s="306"/>
      <c r="AN615" s="306"/>
      <c r="AO615" s="306"/>
      <c r="AP615" s="306"/>
      <c r="AQ615" s="306"/>
      <c r="AR615" s="306"/>
      <c r="AS615" s="306"/>
      <c r="AT615" s="306"/>
      <c r="AU615" s="306"/>
      <c r="AV615" s="306"/>
      <c r="AW615" s="306"/>
      <c r="AX615" s="306"/>
      <c r="AY615" s="306"/>
      <c r="AZ615" s="306"/>
      <c r="BA615" s="306"/>
      <c r="BB615" s="306"/>
      <c r="BC615" s="306"/>
      <c r="BD615" s="306"/>
      <c r="BE615" s="306"/>
      <c r="BF615" s="306"/>
      <c r="BG615" s="306"/>
      <c r="BH615" s="306"/>
      <c r="BI615" s="306"/>
    </row>
    <row r="616" spans="9:61" s="308" customFormat="1" x14ac:dyDescent="0.35">
      <c r="I616" s="324"/>
      <c r="K616" s="342"/>
      <c r="L616" s="342"/>
      <c r="M616" s="342"/>
      <c r="N616" s="306"/>
      <c r="O616" s="306"/>
      <c r="P616" s="306"/>
      <c r="Q616" s="306"/>
      <c r="R616" s="306"/>
      <c r="S616" s="306"/>
      <c r="T616" s="306"/>
      <c r="U616" s="306"/>
      <c r="V616" s="306"/>
      <c r="W616" s="306"/>
      <c r="X616" s="306"/>
      <c r="Y616" s="306"/>
      <c r="Z616" s="306"/>
      <c r="AA616" s="306"/>
      <c r="AB616" s="306"/>
      <c r="AC616" s="306"/>
      <c r="AD616" s="306"/>
      <c r="AE616" s="306"/>
      <c r="AF616" s="306"/>
      <c r="AG616" s="306"/>
      <c r="AH616" s="306"/>
      <c r="AI616" s="306"/>
      <c r="AJ616" s="306"/>
      <c r="AK616" s="306"/>
      <c r="AL616" s="306"/>
      <c r="AM616" s="306"/>
      <c r="AN616" s="306"/>
      <c r="AO616" s="306"/>
      <c r="AP616" s="306"/>
      <c r="AQ616" s="306"/>
      <c r="AR616" s="306"/>
      <c r="AS616" s="306"/>
      <c r="AT616" s="306"/>
      <c r="AU616" s="306"/>
      <c r="AV616" s="306"/>
      <c r="AW616" s="306"/>
      <c r="AX616" s="306"/>
      <c r="AY616" s="306"/>
      <c r="AZ616" s="306"/>
      <c r="BA616" s="306"/>
      <c r="BB616" s="306"/>
      <c r="BC616" s="306"/>
      <c r="BD616" s="306"/>
      <c r="BE616" s="306"/>
      <c r="BF616" s="306"/>
      <c r="BG616" s="306"/>
      <c r="BH616" s="306"/>
      <c r="BI616" s="306"/>
    </row>
    <row r="617" spans="9:61" s="308" customFormat="1" x14ac:dyDescent="0.35">
      <c r="I617" s="324"/>
      <c r="K617" s="342"/>
      <c r="L617" s="342"/>
      <c r="M617" s="342"/>
      <c r="N617" s="306"/>
      <c r="O617" s="306"/>
      <c r="P617" s="306"/>
      <c r="Q617" s="306"/>
      <c r="R617" s="306"/>
      <c r="S617" s="306"/>
      <c r="T617" s="306"/>
      <c r="U617" s="306"/>
      <c r="V617" s="306"/>
      <c r="W617" s="306"/>
      <c r="X617" s="306"/>
      <c r="Y617" s="306"/>
      <c r="Z617" s="306"/>
      <c r="AA617" s="306"/>
      <c r="AB617" s="306"/>
      <c r="AC617" s="306"/>
      <c r="AD617" s="306"/>
      <c r="AE617" s="306"/>
      <c r="AF617" s="306"/>
      <c r="AG617" s="306"/>
      <c r="AH617" s="306"/>
      <c r="AI617" s="306"/>
      <c r="AJ617" s="306"/>
      <c r="AK617" s="306"/>
      <c r="AL617" s="306"/>
      <c r="AM617" s="306"/>
      <c r="AN617" s="306"/>
      <c r="AO617" s="306"/>
      <c r="AP617" s="306"/>
      <c r="AQ617" s="306"/>
      <c r="AR617" s="306"/>
      <c r="AS617" s="306"/>
      <c r="AT617" s="306"/>
      <c r="AU617" s="306"/>
      <c r="AV617" s="306"/>
      <c r="AW617" s="306"/>
      <c r="AX617" s="306"/>
      <c r="AY617" s="306"/>
      <c r="AZ617" s="306"/>
      <c r="BA617" s="306"/>
      <c r="BB617" s="306"/>
      <c r="BC617" s="306"/>
      <c r="BD617" s="306"/>
      <c r="BE617" s="306"/>
      <c r="BF617" s="306"/>
      <c r="BG617" s="306"/>
      <c r="BH617" s="306"/>
      <c r="BI617" s="306"/>
    </row>
    <row r="618" spans="9:61" s="308" customFormat="1" x14ac:dyDescent="0.35">
      <c r="I618" s="324"/>
      <c r="K618" s="342"/>
      <c r="L618" s="342"/>
      <c r="M618" s="342"/>
      <c r="N618" s="306"/>
      <c r="O618" s="306"/>
      <c r="P618" s="306"/>
      <c r="Q618" s="306"/>
      <c r="R618" s="306"/>
      <c r="S618" s="306"/>
      <c r="T618" s="306"/>
      <c r="U618" s="306"/>
      <c r="V618" s="306"/>
      <c r="W618" s="306"/>
      <c r="X618" s="306"/>
      <c r="Y618" s="306"/>
      <c r="Z618" s="306"/>
      <c r="AA618" s="306"/>
      <c r="AB618" s="306"/>
      <c r="AC618" s="306"/>
      <c r="AD618" s="306"/>
      <c r="AE618" s="306"/>
      <c r="AF618" s="306"/>
      <c r="AG618" s="306"/>
      <c r="AH618" s="306"/>
      <c r="AI618" s="306"/>
      <c r="AJ618" s="306"/>
      <c r="AK618" s="306"/>
      <c r="AL618" s="306"/>
      <c r="AM618" s="306"/>
      <c r="AN618" s="306"/>
      <c r="AO618" s="306"/>
      <c r="AP618" s="306"/>
      <c r="AQ618" s="306"/>
      <c r="AR618" s="306"/>
      <c r="AS618" s="306"/>
      <c r="AT618" s="306"/>
      <c r="AU618" s="306"/>
      <c r="AV618" s="306"/>
      <c r="AW618" s="306"/>
      <c r="AX618" s="306"/>
      <c r="AY618" s="306"/>
      <c r="AZ618" s="306"/>
      <c r="BA618" s="306"/>
      <c r="BB618" s="306"/>
      <c r="BC618" s="306"/>
      <c r="BD618" s="306"/>
      <c r="BE618" s="306"/>
      <c r="BF618" s="306"/>
      <c r="BG618" s="306"/>
      <c r="BH618" s="306"/>
      <c r="BI618" s="306"/>
    </row>
    <row r="619" spans="9:61" s="308" customFormat="1" x14ac:dyDescent="0.35">
      <c r="I619" s="324"/>
      <c r="K619" s="342"/>
      <c r="L619" s="342"/>
      <c r="M619" s="342"/>
      <c r="N619" s="306"/>
      <c r="O619" s="306"/>
      <c r="P619" s="306"/>
      <c r="Q619" s="306"/>
      <c r="R619" s="306"/>
      <c r="S619" s="306"/>
      <c r="T619" s="306"/>
      <c r="U619" s="306"/>
      <c r="V619" s="306"/>
      <c r="W619" s="306"/>
      <c r="X619" s="306"/>
      <c r="Y619" s="306"/>
      <c r="Z619" s="306"/>
      <c r="AA619" s="306"/>
      <c r="AB619" s="306"/>
      <c r="AC619" s="306"/>
      <c r="AD619" s="306"/>
      <c r="AE619" s="306"/>
      <c r="AF619" s="306"/>
      <c r="AG619" s="306"/>
      <c r="AH619" s="306"/>
      <c r="AI619" s="306"/>
      <c r="AJ619" s="306"/>
      <c r="AK619" s="306"/>
      <c r="AL619" s="306"/>
      <c r="AM619" s="306"/>
      <c r="AN619" s="306"/>
      <c r="AO619" s="306"/>
      <c r="AP619" s="306"/>
      <c r="AQ619" s="306"/>
      <c r="AR619" s="306"/>
      <c r="AS619" s="306"/>
      <c r="AT619" s="306"/>
      <c r="AU619" s="306"/>
      <c r="AV619" s="306"/>
      <c r="AW619" s="306"/>
      <c r="AX619" s="306"/>
      <c r="AY619" s="306"/>
      <c r="AZ619" s="306"/>
      <c r="BA619" s="306"/>
      <c r="BB619" s="306"/>
      <c r="BC619" s="306"/>
      <c r="BD619" s="306"/>
      <c r="BE619" s="306"/>
      <c r="BF619" s="306"/>
      <c r="BG619" s="306"/>
      <c r="BH619" s="306"/>
      <c r="BI619" s="306"/>
    </row>
    <row r="620" spans="9:61" s="308" customFormat="1" x14ac:dyDescent="0.35">
      <c r="I620" s="324"/>
      <c r="K620" s="342"/>
      <c r="L620" s="342"/>
      <c r="M620" s="342"/>
      <c r="N620" s="306"/>
      <c r="O620" s="306"/>
      <c r="P620" s="306"/>
      <c r="Q620" s="306"/>
      <c r="R620" s="306"/>
      <c r="S620" s="306"/>
      <c r="T620" s="306"/>
      <c r="U620" s="306"/>
      <c r="V620" s="306"/>
      <c r="W620" s="306"/>
      <c r="X620" s="306"/>
      <c r="Y620" s="306"/>
      <c r="Z620" s="306"/>
      <c r="AA620" s="306"/>
      <c r="AB620" s="306"/>
      <c r="AC620" s="306"/>
      <c r="AD620" s="306"/>
      <c r="AE620" s="306"/>
      <c r="AF620" s="306"/>
      <c r="AG620" s="306"/>
      <c r="AH620" s="306"/>
      <c r="AI620" s="306"/>
      <c r="AJ620" s="306"/>
      <c r="AK620" s="306"/>
      <c r="AL620" s="306"/>
      <c r="AM620" s="306"/>
      <c r="AN620" s="306"/>
      <c r="AO620" s="306"/>
      <c r="AP620" s="306"/>
      <c r="AQ620" s="306"/>
      <c r="AR620" s="306"/>
      <c r="AS620" s="306"/>
      <c r="AT620" s="306"/>
      <c r="AU620" s="306"/>
      <c r="AV620" s="306"/>
      <c r="AW620" s="306"/>
      <c r="AX620" s="306"/>
      <c r="AY620" s="306"/>
      <c r="AZ620" s="306"/>
      <c r="BA620" s="306"/>
      <c r="BB620" s="306"/>
      <c r="BC620" s="306"/>
      <c r="BD620" s="306"/>
      <c r="BE620" s="306"/>
      <c r="BF620" s="306"/>
      <c r="BG620" s="306"/>
      <c r="BH620" s="306"/>
      <c r="BI620" s="306"/>
    </row>
    <row r="621" spans="9:61" s="308" customFormat="1" x14ac:dyDescent="0.35">
      <c r="I621" s="324"/>
      <c r="K621" s="342"/>
      <c r="L621" s="342"/>
      <c r="M621" s="342"/>
      <c r="N621" s="306"/>
      <c r="O621" s="306"/>
      <c r="P621" s="306"/>
      <c r="Q621" s="306"/>
      <c r="R621" s="306"/>
      <c r="S621" s="306"/>
      <c r="T621" s="306"/>
      <c r="U621" s="306"/>
      <c r="V621" s="306"/>
      <c r="W621" s="306"/>
      <c r="X621" s="306"/>
      <c r="Y621" s="306"/>
      <c r="Z621" s="306"/>
      <c r="AA621" s="306"/>
      <c r="AB621" s="306"/>
      <c r="AC621" s="306"/>
      <c r="AD621" s="306"/>
      <c r="AE621" s="306"/>
      <c r="AF621" s="306"/>
      <c r="AG621" s="306"/>
      <c r="AH621" s="306"/>
      <c r="AI621" s="306"/>
      <c r="AJ621" s="306"/>
      <c r="AK621" s="306"/>
      <c r="AL621" s="306"/>
      <c r="AM621" s="306"/>
      <c r="AN621" s="306"/>
      <c r="AO621" s="306"/>
      <c r="AP621" s="306"/>
      <c r="AQ621" s="306"/>
      <c r="AR621" s="306"/>
      <c r="AS621" s="306"/>
      <c r="AT621" s="306"/>
      <c r="AU621" s="306"/>
      <c r="AV621" s="306"/>
      <c r="AW621" s="306"/>
      <c r="AX621" s="306"/>
      <c r="AY621" s="306"/>
      <c r="AZ621" s="306"/>
      <c r="BA621" s="306"/>
      <c r="BB621" s="306"/>
      <c r="BC621" s="306"/>
      <c r="BD621" s="306"/>
      <c r="BE621" s="306"/>
      <c r="BF621" s="306"/>
      <c r="BG621" s="306"/>
      <c r="BH621" s="306"/>
      <c r="BI621" s="306"/>
    </row>
    <row r="622" spans="9:61" s="308" customFormat="1" x14ac:dyDescent="0.35">
      <c r="I622" s="324"/>
      <c r="K622" s="342"/>
      <c r="L622" s="342"/>
      <c r="M622" s="342"/>
      <c r="N622" s="306"/>
      <c r="O622" s="306"/>
      <c r="P622" s="306"/>
      <c r="Q622" s="306"/>
      <c r="R622" s="306"/>
      <c r="S622" s="306"/>
      <c r="T622" s="306"/>
      <c r="U622" s="306"/>
      <c r="V622" s="306"/>
      <c r="W622" s="306"/>
      <c r="X622" s="306"/>
      <c r="Y622" s="306"/>
      <c r="Z622" s="306"/>
      <c r="AA622" s="306"/>
      <c r="AB622" s="306"/>
      <c r="AC622" s="306"/>
      <c r="AD622" s="306"/>
      <c r="AE622" s="306"/>
      <c r="AF622" s="306"/>
      <c r="AG622" s="306"/>
      <c r="AH622" s="306"/>
      <c r="AI622" s="306"/>
      <c r="AJ622" s="306"/>
      <c r="AK622" s="306"/>
      <c r="AL622" s="306"/>
      <c r="AM622" s="306"/>
      <c r="AN622" s="306"/>
      <c r="AO622" s="306"/>
      <c r="AP622" s="306"/>
      <c r="AQ622" s="306"/>
      <c r="AR622" s="306"/>
      <c r="AS622" s="306"/>
      <c r="AT622" s="306"/>
      <c r="AU622" s="306"/>
      <c r="AV622" s="306"/>
      <c r="AW622" s="306"/>
      <c r="AX622" s="306"/>
      <c r="AY622" s="306"/>
      <c r="AZ622" s="306"/>
      <c r="BA622" s="306"/>
      <c r="BB622" s="306"/>
      <c r="BC622" s="306"/>
      <c r="BD622" s="306"/>
      <c r="BE622" s="306"/>
      <c r="BF622" s="306"/>
      <c r="BG622" s="306"/>
      <c r="BH622" s="306"/>
      <c r="BI622" s="306"/>
    </row>
    <row r="623" spans="9:61" s="308" customFormat="1" x14ac:dyDescent="0.35">
      <c r="I623" s="324"/>
      <c r="K623" s="342"/>
      <c r="L623" s="342"/>
      <c r="M623" s="342"/>
      <c r="N623" s="306"/>
      <c r="O623" s="306"/>
      <c r="P623" s="306"/>
      <c r="Q623" s="306"/>
      <c r="R623" s="306"/>
      <c r="S623" s="306"/>
      <c r="T623" s="306"/>
      <c r="U623" s="306"/>
      <c r="V623" s="306"/>
      <c r="W623" s="306"/>
      <c r="X623" s="306"/>
      <c r="Y623" s="306"/>
      <c r="Z623" s="306"/>
      <c r="AA623" s="306"/>
      <c r="AB623" s="306"/>
      <c r="AC623" s="306"/>
      <c r="AD623" s="306"/>
      <c r="AE623" s="306"/>
      <c r="AF623" s="306"/>
      <c r="AG623" s="306"/>
      <c r="AH623" s="306"/>
      <c r="AI623" s="306"/>
      <c r="AJ623" s="306"/>
      <c r="AK623" s="306"/>
      <c r="AL623" s="306"/>
      <c r="AM623" s="306"/>
      <c r="AN623" s="306"/>
      <c r="AO623" s="306"/>
      <c r="AP623" s="306"/>
      <c r="AQ623" s="306"/>
      <c r="AR623" s="306"/>
      <c r="AS623" s="306"/>
      <c r="AT623" s="306"/>
      <c r="AU623" s="306"/>
      <c r="AV623" s="306"/>
      <c r="AW623" s="306"/>
      <c r="AX623" s="306"/>
      <c r="AY623" s="306"/>
      <c r="AZ623" s="306"/>
      <c r="BA623" s="306"/>
      <c r="BB623" s="306"/>
      <c r="BC623" s="306"/>
      <c r="BD623" s="306"/>
      <c r="BE623" s="306"/>
      <c r="BF623" s="306"/>
      <c r="BG623" s="306"/>
      <c r="BH623" s="306"/>
      <c r="BI623" s="306"/>
    </row>
    <row r="624" spans="9:61" s="308" customFormat="1" x14ac:dyDescent="0.35">
      <c r="I624" s="324"/>
      <c r="K624" s="342"/>
      <c r="L624" s="342"/>
      <c r="M624" s="342"/>
      <c r="N624" s="306"/>
      <c r="O624" s="306"/>
      <c r="P624" s="306"/>
      <c r="Q624" s="306"/>
      <c r="R624" s="306"/>
      <c r="S624" s="306"/>
      <c r="T624" s="306"/>
      <c r="U624" s="306"/>
      <c r="V624" s="306"/>
      <c r="W624" s="306"/>
      <c r="X624" s="306"/>
      <c r="Y624" s="306"/>
      <c r="Z624" s="306"/>
      <c r="AA624" s="306"/>
      <c r="AB624" s="306"/>
      <c r="AC624" s="306"/>
      <c r="AD624" s="306"/>
      <c r="AE624" s="306"/>
      <c r="AF624" s="306"/>
      <c r="AG624" s="306"/>
      <c r="AH624" s="306"/>
      <c r="AI624" s="306"/>
      <c r="AJ624" s="306"/>
      <c r="AK624" s="306"/>
      <c r="AL624" s="306"/>
      <c r="AM624" s="306"/>
      <c r="AN624" s="306"/>
      <c r="AO624" s="306"/>
      <c r="AP624" s="306"/>
      <c r="AQ624" s="306"/>
      <c r="AR624" s="306"/>
      <c r="AS624" s="306"/>
      <c r="AT624" s="306"/>
      <c r="AU624" s="306"/>
      <c r="AV624" s="306"/>
      <c r="AW624" s="306"/>
      <c r="AX624" s="306"/>
      <c r="AY624" s="306"/>
      <c r="AZ624" s="306"/>
      <c r="BA624" s="306"/>
      <c r="BB624" s="306"/>
      <c r="BC624" s="306"/>
      <c r="BD624" s="306"/>
      <c r="BE624" s="306"/>
      <c r="BF624" s="306"/>
      <c r="BG624" s="306"/>
      <c r="BH624" s="306"/>
      <c r="BI624" s="306"/>
    </row>
    <row r="625" spans="9:61" s="308" customFormat="1" x14ac:dyDescent="0.35">
      <c r="I625" s="324"/>
      <c r="K625" s="342"/>
      <c r="L625" s="342"/>
      <c r="M625" s="342"/>
      <c r="N625" s="306"/>
      <c r="O625" s="306"/>
      <c r="P625" s="306"/>
      <c r="Q625" s="306"/>
      <c r="R625" s="306"/>
      <c r="S625" s="306"/>
      <c r="T625" s="306"/>
      <c r="U625" s="306"/>
      <c r="V625" s="306"/>
      <c r="W625" s="306"/>
      <c r="X625" s="306"/>
      <c r="Y625" s="306"/>
      <c r="Z625" s="306"/>
      <c r="AA625" s="306"/>
      <c r="AB625" s="306"/>
      <c r="AC625" s="306"/>
      <c r="AD625" s="306"/>
      <c r="AE625" s="306"/>
      <c r="AF625" s="306"/>
      <c r="AG625" s="306"/>
      <c r="AH625" s="306"/>
      <c r="AI625" s="306"/>
      <c r="AJ625" s="306"/>
      <c r="AK625" s="306"/>
      <c r="AL625" s="306"/>
      <c r="AM625" s="306"/>
      <c r="AN625" s="306"/>
      <c r="AO625" s="306"/>
      <c r="AP625" s="306"/>
      <c r="AQ625" s="306"/>
      <c r="AR625" s="306"/>
      <c r="AS625" s="306"/>
      <c r="AT625" s="306"/>
      <c r="AU625" s="306"/>
      <c r="AV625" s="306"/>
      <c r="AW625" s="306"/>
      <c r="AX625" s="306"/>
      <c r="AY625" s="306"/>
      <c r="AZ625" s="306"/>
      <c r="BA625" s="306"/>
      <c r="BB625" s="306"/>
      <c r="BC625" s="306"/>
      <c r="BD625" s="306"/>
      <c r="BE625" s="306"/>
      <c r="BF625" s="306"/>
      <c r="BG625" s="306"/>
      <c r="BH625" s="306"/>
      <c r="BI625" s="306"/>
    </row>
    <row r="626" spans="9:61" s="308" customFormat="1" x14ac:dyDescent="0.35">
      <c r="I626" s="324"/>
      <c r="K626" s="342"/>
      <c r="L626" s="342"/>
      <c r="M626" s="342"/>
      <c r="N626" s="306"/>
      <c r="O626" s="306"/>
      <c r="P626" s="306"/>
      <c r="Q626" s="306"/>
      <c r="R626" s="306"/>
      <c r="S626" s="306"/>
      <c r="T626" s="306"/>
      <c r="U626" s="306"/>
      <c r="V626" s="306"/>
      <c r="W626" s="306"/>
      <c r="X626" s="306"/>
      <c r="Y626" s="306"/>
      <c r="Z626" s="306"/>
      <c r="AA626" s="306"/>
      <c r="AB626" s="306"/>
      <c r="AC626" s="306"/>
      <c r="AD626" s="306"/>
      <c r="AE626" s="306"/>
      <c r="AF626" s="306"/>
      <c r="AG626" s="306"/>
      <c r="AH626" s="306"/>
      <c r="AI626" s="306"/>
      <c r="AJ626" s="306"/>
      <c r="AK626" s="306"/>
      <c r="AL626" s="306"/>
      <c r="AM626" s="306"/>
      <c r="AN626" s="306"/>
      <c r="AO626" s="306"/>
      <c r="AP626" s="306"/>
      <c r="AQ626" s="306"/>
      <c r="AR626" s="306"/>
      <c r="AS626" s="306"/>
      <c r="AT626" s="306"/>
      <c r="AU626" s="306"/>
      <c r="AV626" s="306"/>
      <c r="AW626" s="306"/>
      <c r="AX626" s="306"/>
      <c r="AY626" s="306"/>
      <c r="AZ626" s="306"/>
      <c r="BA626" s="306"/>
      <c r="BB626" s="306"/>
      <c r="BC626" s="306"/>
      <c r="BD626" s="306"/>
      <c r="BE626" s="306"/>
      <c r="BF626" s="306"/>
      <c r="BG626" s="306"/>
      <c r="BH626" s="306"/>
      <c r="BI626" s="306"/>
    </row>
    <row r="627" spans="9:61" s="308" customFormat="1" x14ac:dyDescent="0.35">
      <c r="I627" s="324"/>
      <c r="K627" s="342"/>
      <c r="L627" s="342"/>
      <c r="M627" s="342"/>
      <c r="N627" s="306"/>
      <c r="O627" s="306"/>
      <c r="P627" s="306"/>
      <c r="Q627" s="306"/>
      <c r="R627" s="306"/>
      <c r="S627" s="306"/>
      <c r="T627" s="306"/>
      <c r="U627" s="306"/>
      <c r="V627" s="306"/>
      <c r="W627" s="306"/>
      <c r="X627" s="306"/>
      <c r="Y627" s="306"/>
      <c r="Z627" s="306"/>
      <c r="AA627" s="306"/>
      <c r="AB627" s="306"/>
      <c r="AC627" s="306"/>
      <c r="AD627" s="306"/>
      <c r="AE627" s="306"/>
      <c r="AF627" s="306"/>
      <c r="AG627" s="306"/>
      <c r="AH627" s="306"/>
      <c r="AI627" s="306"/>
      <c r="AJ627" s="306"/>
      <c r="AK627" s="306"/>
      <c r="AL627" s="306"/>
      <c r="AM627" s="306"/>
      <c r="AN627" s="306"/>
      <c r="AO627" s="306"/>
      <c r="AP627" s="306"/>
      <c r="AQ627" s="306"/>
      <c r="AR627" s="306"/>
      <c r="AS627" s="306"/>
      <c r="AT627" s="306"/>
      <c r="AU627" s="306"/>
      <c r="AV627" s="306"/>
      <c r="AW627" s="306"/>
      <c r="AX627" s="306"/>
      <c r="AY627" s="306"/>
      <c r="AZ627" s="306"/>
      <c r="BA627" s="306"/>
      <c r="BB627" s="306"/>
      <c r="BC627" s="306"/>
      <c r="BD627" s="306"/>
      <c r="BE627" s="306"/>
      <c r="BF627" s="306"/>
      <c r="BG627" s="306"/>
      <c r="BH627" s="306"/>
      <c r="BI627" s="306"/>
    </row>
    <row r="628" spans="9:61" s="308" customFormat="1" x14ac:dyDescent="0.35">
      <c r="I628" s="324"/>
      <c r="K628" s="342"/>
      <c r="L628" s="342"/>
      <c r="M628" s="342"/>
      <c r="N628" s="306"/>
      <c r="O628" s="306"/>
      <c r="P628" s="306"/>
      <c r="Q628" s="306"/>
      <c r="R628" s="306"/>
      <c r="S628" s="306"/>
      <c r="T628" s="306"/>
      <c r="U628" s="306"/>
      <c r="V628" s="306"/>
      <c r="W628" s="306"/>
      <c r="X628" s="306"/>
      <c r="Y628" s="306"/>
      <c r="Z628" s="306"/>
      <c r="AA628" s="306"/>
      <c r="AB628" s="306"/>
      <c r="AC628" s="306"/>
      <c r="AD628" s="306"/>
      <c r="AE628" s="306"/>
      <c r="AF628" s="306"/>
      <c r="AG628" s="306"/>
      <c r="AH628" s="306"/>
      <c r="AI628" s="306"/>
      <c r="AJ628" s="306"/>
      <c r="AK628" s="306"/>
      <c r="AL628" s="306"/>
      <c r="AM628" s="306"/>
      <c r="AN628" s="306"/>
      <c r="AO628" s="306"/>
      <c r="AP628" s="306"/>
      <c r="AQ628" s="306"/>
      <c r="AR628" s="306"/>
      <c r="AS628" s="306"/>
      <c r="AT628" s="306"/>
      <c r="AU628" s="306"/>
      <c r="AV628" s="306"/>
      <c r="AW628" s="306"/>
      <c r="AX628" s="306"/>
      <c r="AY628" s="306"/>
      <c r="AZ628" s="306"/>
      <c r="BA628" s="306"/>
      <c r="BB628" s="306"/>
      <c r="BC628" s="306"/>
      <c r="BD628" s="306"/>
      <c r="BE628" s="306"/>
      <c r="BF628" s="306"/>
      <c r="BG628" s="306"/>
      <c r="BH628" s="306"/>
      <c r="BI628" s="306"/>
    </row>
    <row r="629" spans="9:61" s="308" customFormat="1" x14ac:dyDescent="0.35">
      <c r="I629" s="324"/>
      <c r="K629" s="342"/>
      <c r="L629" s="342"/>
      <c r="M629" s="342"/>
      <c r="N629" s="306"/>
      <c r="O629" s="306"/>
      <c r="P629" s="306"/>
      <c r="Q629" s="306"/>
      <c r="R629" s="306"/>
      <c r="S629" s="306"/>
      <c r="T629" s="306"/>
      <c r="U629" s="306"/>
      <c r="V629" s="306"/>
      <c r="W629" s="306"/>
      <c r="X629" s="306"/>
      <c r="Y629" s="306"/>
      <c r="Z629" s="306"/>
      <c r="AA629" s="306"/>
      <c r="AB629" s="306"/>
      <c r="AC629" s="306"/>
      <c r="AD629" s="306"/>
      <c r="AE629" s="306"/>
      <c r="AF629" s="306"/>
      <c r="AG629" s="306"/>
      <c r="AH629" s="306"/>
      <c r="AI629" s="306"/>
      <c r="AJ629" s="306"/>
      <c r="AK629" s="306"/>
      <c r="AL629" s="306"/>
      <c r="AM629" s="306"/>
      <c r="AN629" s="306"/>
      <c r="AO629" s="306"/>
      <c r="AP629" s="306"/>
      <c r="AQ629" s="306"/>
      <c r="AR629" s="306"/>
      <c r="AS629" s="306"/>
      <c r="AT629" s="306"/>
      <c r="AU629" s="306"/>
      <c r="AV629" s="306"/>
      <c r="AW629" s="306"/>
      <c r="AX629" s="306"/>
      <c r="AY629" s="306"/>
      <c r="AZ629" s="306"/>
      <c r="BA629" s="306"/>
      <c r="BB629" s="306"/>
      <c r="BC629" s="306"/>
      <c r="BD629" s="306"/>
      <c r="BE629" s="306"/>
      <c r="BF629" s="306"/>
      <c r="BG629" s="306"/>
      <c r="BH629" s="306"/>
      <c r="BI629" s="306"/>
    </row>
    <row r="630" spans="9:61" s="308" customFormat="1" x14ac:dyDescent="0.35">
      <c r="I630" s="324"/>
      <c r="K630" s="342"/>
      <c r="L630" s="342"/>
      <c r="M630" s="342"/>
      <c r="N630" s="306"/>
      <c r="O630" s="306"/>
      <c r="P630" s="306"/>
      <c r="Q630" s="306"/>
      <c r="R630" s="306"/>
      <c r="S630" s="306"/>
      <c r="T630" s="306"/>
      <c r="U630" s="306"/>
      <c r="V630" s="306"/>
      <c r="W630" s="306"/>
      <c r="X630" s="306"/>
      <c r="Y630" s="306"/>
      <c r="Z630" s="306"/>
      <c r="AA630" s="306"/>
      <c r="AB630" s="306"/>
      <c r="AC630" s="306"/>
      <c r="AD630" s="306"/>
      <c r="AE630" s="306"/>
      <c r="AF630" s="306"/>
      <c r="AG630" s="306"/>
      <c r="AH630" s="306"/>
      <c r="AI630" s="306"/>
      <c r="AJ630" s="306"/>
      <c r="AK630" s="306"/>
      <c r="AL630" s="306"/>
      <c r="AM630" s="306"/>
      <c r="AN630" s="306"/>
      <c r="AO630" s="306"/>
      <c r="AP630" s="306"/>
      <c r="AQ630" s="306"/>
      <c r="AR630" s="306"/>
      <c r="AS630" s="306"/>
      <c r="AT630" s="306"/>
      <c r="AU630" s="306"/>
      <c r="AV630" s="306"/>
      <c r="AW630" s="306"/>
      <c r="AX630" s="306"/>
      <c r="AY630" s="306"/>
      <c r="AZ630" s="306"/>
      <c r="BA630" s="306"/>
      <c r="BB630" s="306"/>
      <c r="BC630" s="306"/>
      <c r="BD630" s="306"/>
      <c r="BE630" s="306"/>
      <c r="BF630" s="306"/>
      <c r="BG630" s="306"/>
      <c r="BH630" s="306"/>
      <c r="BI630" s="306"/>
    </row>
    <row r="631" spans="9:61" s="308" customFormat="1" x14ac:dyDescent="0.35">
      <c r="I631" s="324"/>
      <c r="K631" s="342"/>
      <c r="L631" s="342"/>
      <c r="M631" s="342"/>
      <c r="N631" s="306"/>
      <c r="O631" s="306"/>
      <c r="P631" s="306"/>
      <c r="Q631" s="306"/>
      <c r="R631" s="306"/>
      <c r="S631" s="306"/>
      <c r="T631" s="306"/>
      <c r="U631" s="306"/>
      <c r="V631" s="306"/>
      <c r="W631" s="306"/>
      <c r="X631" s="306"/>
      <c r="Y631" s="306"/>
      <c r="Z631" s="306"/>
      <c r="AA631" s="306"/>
      <c r="AB631" s="306"/>
      <c r="AC631" s="306"/>
      <c r="AD631" s="306"/>
      <c r="AE631" s="306"/>
      <c r="AF631" s="306"/>
      <c r="AG631" s="306"/>
      <c r="AH631" s="306"/>
      <c r="AI631" s="306"/>
      <c r="AJ631" s="306"/>
      <c r="AK631" s="306"/>
      <c r="AL631" s="306"/>
      <c r="AM631" s="306"/>
      <c r="AN631" s="306"/>
      <c r="AO631" s="306"/>
      <c r="AP631" s="306"/>
      <c r="AQ631" s="306"/>
      <c r="AR631" s="306"/>
      <c r="AS631" s="306"/>
      <c r="AT631" s="306"/>
      <c r="AU631" s="306"/>
      <c r="AV631" s="306"/>
      <c r="AW631" s="306"/>
      <c r="AX631" s="306"/>
      <c r="AY631" s="306"/>
      <c r="AZ631" s="306"/>
      <c r="BA631" s="306"/>
      <c r="BB631" s="306"/>
      <c r="BC631" s="306"/>
      <c r="BD631" s="306"/>
      <c r="BE631" s="306"/>
      <c r="BF631" s="306"/>
      <c r="BG631" s="306"/>
      <c r="BH631" s="306"/>
      <c r="BI631" s="306"/>
    </row>
    <row r="632" spans="9:61" s="308" customFormat="1" x14ac:dyDescent="0.35">
      <c r="I632" s="324"/>
      <c r="K632" s="342"/>
      <c r="L632" s="342"/>
      <c r="M632" s="342"/>
      <c r="N632" s="306"/>
      <c r="O632" s="306"/>
      <c r="P632" s="306"/>
      <c r="Q632" s="306"/>
      <c r="R632" s="306"/>
      <c r="S632" s="306"/>
      <c r="T632" s="306"/>
      <c r="U632" s="306"/>
      <c r="V632" s="306"/>
      <c r="W632" s="306"/>
      <c r="X632" s="306"/>
      <c r="Y632" s="306"/>
      <c r="Z632" s="306"/>
      <c r="AA632" s="306"/>
      <c r="AB632" s="306"/>
      <c r="AC632" s="306"/>
      <c r="AD632" s="306"/>
      <c r="AE632" s="306"/>
      <c r="AF632" s="306"/>
      <c r="AG632" s="306"/>
      <c r="AH632" s="306"/>
      <c r="AI632" s="306"/>
      <c r="AJ632" s="306"/>
      <c r="AK632" s="306"/>
      <c r="AL632" s="306"/>
      <c r="AM632" s="306"/>
      <c r="AN632" s="306"/>
      <c r="AO632" s="306"/>
      <c r="AP632" s="306"/>
      <c r="AQ632" s="306"/>
      <c r="AR632" s="306"/>
      <c r="AS632" s="306"/>
      <c r="AT632" s="306"/>
      <c r="AU632" s="306"/>
      <c r="AV632" s="306"/>
      <c r="AW632" s="306"/>
      <c r="AX632" s="306"/>
      <c r="AY632" s="306"/>
      <c r="AZ632" s="306"/>
      <c r="BA632" s="306"/>
      <c r="BB632" s="306"/>
      <c r="BC632" s="306"/>
      <c r="BD632" s="306"/>
      <c r="BE632" s="306"/>
      <c r="BF632" s="306"/>
      <c r="BG632" s="306"/>
      <c r="BH632" s="306"/>
      <c r="BI632" s="306"/>
    </row>
    <row r="633" spans="9:61" s="308" customFormat="1" x14ac:dyDescent="0.35">
      <c r="I633" s="324"/>
      <c r="K633" s="342"/>
      <c r="L633" s="342"/>
      <c r="M633" s="342"/>
      <c r="N633" s="306"/>
      <c r="O633" s="306"/>
      <c r="P633" s="306"/>
      <c r="Q633" s="306"/>
      <c r="R633" s="306"/>
      <c r="S633" s="306"/>
      <c r="T633" s="306"/>
      <c r="U633" s="306"/>
      <c r="V633" s="306"/>
      <c r="W633" s="306"/>
      <c r="X633" s="306"/>
      <c r="Y633" s="306"/>
      <c r="Z633" s="306"/>
      <c r="AA633" s="306"/>
      <c r="AB633" s="306"/>
      <c r="AC633" s="306"/>
      <c r="AD633" s="306"/>
      <c r="AE633" s="306"/>
      <c r="AF633" s="306"/>
      <c r="AG633" s="306"/>
      <c r="AH633" s="306"/>
      <c r="AI633" s="306"/>
      <c r="AJ633" s="306"/>
      <c r="AK633" s="306"/>
      <c r="AL633" s="306"/>
      <c r="AM633" s="306"/>
      <c r="AN633" s="306"/>
      <c r="AO633" s="306"/>
      <c r="AP633" s="306"/>
      <c r="AQ633" s="306"/>
      <c r="AR633" s="306"/>
      <c r="AS633" s="306"/>
      <c r="AT633" s="306"/>
      <c r="AU633" s="306"/>
      <c r="AV633" s="306"/>
      <c r="AW633" s="306"/>
      <c r="AX633" s="306"/>
      <c r="AY633" s="306"/>
      <c r="AZ633" s="306"/>
      <c r="BA633" s="306"/>
      <c r="BB633" s="306"/>
      <c r="BC633" s="306"/>
      <c r="BD633" s="306"/>
      <c r="BE633" s="306"/>
      <c r="BF633" s="306"/>
      <c r="BG633" s="306"/>
      <c r="BH633" s="306"/>
      <c r="BI633" s="306"/>
    </row>
    <row r="634" spans="9:61" s="308" customFormat="1" x14ac:dyDescent="0.35">
      <c r="I634" s="324"/>
      <c r="K634" s="342"/>
      <c r="L634" s="342"/>
      <c r="M634" s="342"/>
      <c r="N634" s="306"/>
      <c r="O634" s="306"/>
      <c r="P634" s="306"/>
      <c r="Q634" s="306"/>
      <c r="R634" s="306"/>
      <c r="S634" s="306"/>
      <c r="T634" s="306"/>
      <c r="U634" s="306"/>
      <c r="V634" s="306"/>
      <c r="W634" s="306"/>
      <c r="X634" s="306"/>
      <c r="Y634" s="306"/>
      <c r="Z634" s="306"/>
      <c r="AA634" s="306"/>
      <c r="AB634" s="306"/>
      <c r="AC634" s="306"/>
      <c r="AD634" s="306"/>
      <c r="AE634" s="306"/>
      <c r="AF634" s="306"/>
      <c r="AG634" s="306"/>
      <c r="AH634" s="306"/>
      <c r="AI634" s="306"/>
      <c r="AJ634" s="306"/>
      <c r="AK634" s="306"/>
      <c r="AL634" s="306"/>
      <c r="AM634" s="306"/>
      <c r="AN634" s="306"/>
      <c r="AO634" s="306"/>
      <c r="AP634" s="306"/>
      <c r="AQ634" s="306"/>
      <c r="AR634" s="306"/>
      <c r="AS634" s="306"/>
      <c r="AT634" s="306"/>
      <c r="AU634" s="306"/>
      <c r="AV634" s="306"/>
      <c r="AW634" s="306"/>
      <c r="AX634" s="306"/>
      <c r="AY634" s="306"/>
      <c r="AZ634" s="306"/>
      <c r="BA634" s="306"/>
      <c r="BB634" s="306"/>
      <c r="BC634" s="306"/>
      <c r="BD634" s="306"/>
      <c r="BE634" s="306"/>
      <c r="BF634" s="306"/>
      <c r="BG634" s="306"/>
      <c r="BH634" s="306"/>
      <c r="BI634" s="306"/>
    </row>
    <row r="635" spans="9:61" s="308" customFormat="1" x14ac:dyDescent="0.35">
      <c r="I635" s="324"/>
      <c r="K635" s="342"/>
      <c r="L635" s="342"/>
      <c r="M635" s="342"/>
      <c r="N635" s="306"/>
      <c r="O635" s="306"/>
      <c r="P635" s="306"/>
      <c r="Q635" s="306"/>
      <c r="R635" s="306"/>
      <c r="S635" s="306"/>
      <c r="T635" s="306"/>
      <c r="U635" s="306"/>
      <c r="V635" s="306"/>
      <c r="W635" s="306"/>
      <c r="X635" s="306"/>
      <c r="Y635" s="306"/>
      <c r="Z635" s="306"/>
      <c r="AA635" s="306"/>
      <c r="AB635" s="306"/>
      <c r="AC635" s="306"/>
      <c r="AD635" s="306"/>
      <c r="AE635" s="306"/>
      <c r="AF635" s="306"/>
      <c r="AG635" s="306"/>
      <c r="AH635" s="306"/>
      <c r="AI635" s="306"/>
      <c r="AJ635" s="306"/>
      <c r="AK635" s="306"/>
      <c r="AL635" s="306"/>
      <c r="AM635" s="306"/>
      <c r="AN635" s="306"/>
      <c r="AO635" s="306"/>
      <c r="AP635" s="306"/>
      <c r="AQ635" s="306"/>
      <c r="AR635" s="306"/>
      <c r="AS635" s="306"/>
      <c r="AT635" s="306"/>
      <c r="AU635" s="306"/>
      <c r="AV635" s="306"/>
      <c r="AW635" s="306"/>
      <c r="AX635" s="306"/>
      <c r="AY635" s="306"/>
      <c r="AZ635" s="306"/>
      <c r="BA635" s="306"/>
      <c r="BB635" s="306"/>
      <c r="BC635" s="306"/>
      <c r="BD635" s="306"/>
      <c r="BE635" s="306"/>
      <c r="BF635" s="306"/>
      <c r="BG635" s="306"/>
      <c r="BH635" s="306"/>
      <c r="BI635" s="306"/>
    </row>
    <row r="636" spans="9:61" s="308" customFormat="1" x14ac:dyDescent="0.35">
      <c r="I636" s="324"/>
      <c r="K636" s="342"/>
      <c r="L636" s="342"/>
      <c r="M636" s="342"/>
      <c r="N636" s="306"/>
      <c r="O636" s="306"/>
      <c r="P636" s="306"/>
      <c r="Q636" s="306"/>
      <c r="R636" s="306"/>
      <c r="S636" s="306"/>
      <c r="T636" s="306"/>
      <c r="U636" s="306"/>
      <c r="V636" s="306"/>
      <c r="W636" s="306"/>
      <c r="X636" s="306"/>
      <c r="Y636" s="306"/>
      <c r="Z636" s="306"/>
      <c r="AA636" s="306"/>
      <c r="AB636" s="306"/>
      <c r="AC636" s="306"/>
      <c r="AD636" s="306"/>
      <c r="AE636" s="306"/>
      <c r="AF636" s="306"/>
      <c r="AG636" s="306"/>
      <c r="AH636" s="306"/>
      <c r="AI636" s="306"/>
      <c r="AJ636" s="306"/>
      <c r="AK636" s="306"/>
      <c r="AL636" s="306"/>
      <c r="AM636" s="306"/>
      <c r="AN636" s="306"/>
      <c r="AO636" s="306"/>
      <c r="AP636" s="306"/>
      <c r="AQ636" s="306"/>
      <c r="AR636" s="306"/>
      <c r="AS636" s="306"/>
      <c r="AT636" s="306"/>
      <c r="AU636" s="306"/>
      <c r="AV636" s="306"/>
      <c r="AW636" s="306"/>
      <c r="AX636" s="306"/>
      <c r="AY636" s="306"/>
      <c r="AZ636" s="306"/>
      <c r="BA636" s="306"/>
      <c r="BB636" s="306"/>
      <c r="BC636" s="306"/>
      <c r="BD636" s="306"/>
      <c r="BE636" s="306"/>
      <c r="BF636" s="306"/>
      <c r="BG636" s="306"/>
      <c r="BH636" s="306"/>
      <c r="BI636" s="306"/>
    </row>
    <row r="637" spans="9:61" s="308" customFormat="1" x14ac:dyDescent="0.35">
      <c r="I637" s="324"/>
      <c r="K637" s="342"/>
      <c r="L637" s="342"/>
      <c r="M637" s="342"/>
      <c r="N637" s="306"/>
      <c r="O637" s="306"/>
      <c r="P637" s="306"/>
      <c r="Q637" s="306"/>
      <c r="R637" s="306"/>
      <c r="S637" s="306"/>
      <c r="T637" s="306"/>
      <c r="U637" s="306"/>
      <c r="V637" s="306"/>
      <c r="W637" s="306"/>
      <c r="X637" s="306"/>
      <c r="Y637" s="306"/>
      <c r="Z637" s="306"/>
      <c r="AA637" s="306"/>
      <c r="AB637" s="306"/>
      <c r="AC637" s="306"/>
      <c r="AD637" s="306"/>
      <c r="AE637" s="306"/>
      <c r="AF637" s="306"/>
      <c r="AG637" s="306"/>
      <c r="AH637" s="306"/>
      <c r="AI637" s="306"/>
      <c r="AJ637" s="306"/>
      <c r="AK637" s="306"/>
      <c r="AL637" s="306"/>
      <c r="AM637" s="306"/>
      <c r="AN637" s="306"/>
      <c r="AO637" s="306"/>
      <c r="AP637" s="306"/>
      <c r="AQ637" s="306"/>
      <c r="AR637" s="306"/>
      <c r="AS637" s="306"/>
      <c r="AT637" s="306"/>
      <c r="AU637" s="306"/>
      <c r="AV637" s="306"/>
      <c r="AW637" s="306"/>
      <c r="AX637" s="306"/>
      <c r="AY637" s="306"/>
      <c r="AZ637" s="306"/>
      <c r="BA637" s="306"/>
      <c r="BB637" s="306"/>
      <c r="BC637" s="306"/>
      <c r="BD637" s="306"/>
      <c r="BE637" s="306"/>
      <c r="BF637" s="306"/>
      <c r="BG637" s="306"/>
      <c r="BH637" s="306"/>
      <c r="BI637" s="306"/>
    </row>
    <row r="638" spans="9:61" s="308" customFormat="1" x14ac:dyDescent="0.35">
      <c r="I638" s="324"/>
      <c r="K638" s="342"/>
      <c r="L638" s="342"/>
      <c r="M638" s="342"/>
      <c r="N638" s="306"/>
      <c r="O638" s="306"/>
      <c r="P638" s="306"/>
      <c r="Q638" s="306"/>
      <c r="R638" s="306"/>
      <c r="S638" s="306"/>
      <c r="T638" s="306"/>
      <c r="U638" s="306"/>
      <c r="V638" s="306"/>
      <c r="W638" s="306"/>
      <c r="X638" s="306"/>
      <c r="Y638" s="306"/>
      <c r="Z638" s="306"/>
      <c r="AA638" s="306"/>
      <c r="AB638" s="306"/>
      <c r="AC638" s="306"/>
      <c r="AD638" s="306"/>
      <c r="AE638" s="306"/>
      <c r="AF638" s="306"/>
      <c r="AG638" s="306"/>
      <c r="AH638" s="306"/>
      <c r="AI638" s="306"/>
      <c r="AJ638" s="306"/>
      <c r="AK638" s="306"/>
      <c r="AL638" s="306"/>
      <c r="AM638" s="306"/>
      <c r="AN638" s="306"/>
      <c r="AO638" s="306"/>
      <c r="AP638" s="306"/>
      <c r="AQ638" s="306"/>
      <c r="AR638" s="306"/>
      <c r="AS638" s="306"/>
      <c r="AT638" s="306"/>
      <c r="AU638" s="306"/>
      <c r="AV638" s="306"/>
      <c r="AW638" s="306"/>
      <c r="AX638" s="306"/>
      <c r="AY638" s="306"/>
      <c r="AZ638" s="306"/>
      <c r="BA638" s="306"/>
      <c r="BB638" s="306"/>
      <c r="BC638" s="306"/>
      <c r="BD638" s="306"/>
      <c r="BE638" s="306"/>
      <c r="BF638" s="306"/>
      <c r="BG638" s="306"/>
      <c r="BH638" s="306"/>
      <c r="BI638" s="306"/>
    </row>
    <row r="639" spans="9:61" s="308" customFormat="1" x14ac:dyDescent="0.35">
      <c r="I639" s="324"/>
      <c r="K639" s="342"/>
      <c r="L639" s="342"/>
      <c r="M639" s="342"/>
      <c r="N639" s="306"/>
      <c r="O639" s="306"/>
      <c r="P639" s="306"/>
      <c r="Q639" s="306"/>
      <c r="R639" s="306"/>
      <c r="S639" s="306"/>
      <c r="T639" s="306"/>
      <c r="U639" s="306"/>
      <c r="V639" s="306"/>
      <c r="W639" s="306"/>
      <c r="X639" s="306"/>
      <c r="Y639" s="306"/>
      <c r="Z639" s="306"/>
      <c r="AA639" s="306"/>
      <c r="AB639" s="306"/>
      <c r="AC639" s="306"/>
      <c r="AD639" s="306"/>
      <c r="AE639" s="306"/>
      <c r="AF639" s="306"/>
      <c r="AG639" s="306"/>
      <c r="AH639" s="306"/>
      <c r="AI639" s="306"/>
      <c r="AJ639" s="306"/>
      <c r="AK639" s="306"/>
      <c r="AL639" s="306"/>
      <c r="AM639" s="306"/>
      <c r="AN639" s="306"/>
      <c r="AO639" s="306"/>
      <c r="AP639" s="306"/>
      <c r="AQ639" s="306"/>
      <c r="AR639" s="306"/>
      <c r="AS639" s="306"/>
      <c r="AT639" s="306"/>
      <c r="AU639" s="306"/>
      <c r="AV639" s="306"/>
      <c r="AW639" s="306"/>
      <c r="AX639" s="306"/>
      <c r="AY639" s="306"/>
      <c r="AZ639" s="306"/>
      <c r="BA639" s="306"/>
      <c r="BB639" s="306"/>
      <c r="BC639" s="306"/>
      <c r="BD639" s="306"/>
      <c r="BE639" s="306"/>
      <c r="BF639" s="306"/>
      <c r="BG639" s="306"/>
      <c r="BH639" s="306"/>
      <c r="BI639" s="306"/>
    </row>
    <row r="640" spans="9:61" s="308" customFormat="1" x14ac:dyDescent="0.35">
      <c r="I640" s="324"/>
      <c r="K640" s="342"/>
      <c r="L640" s="342"/>
      <c r="M640" s="342"/>
      <c r="N640" s="306"/>
      <c r="O640" s="306"/>
      <c r="P640" s="306"/>
      <c r="Q640" s="306"/>
      <c r="R640" s="306"/>
      <c r="S640" s="306"/>
      <c r="T640" s="306"/>
      <c r="U640" s="306"/>
      <c r="V640" s="306"/>
      <c r="W640" s="306"/>
      <c r="X640" s="306"/>
      <c r="Y640" s="306"/>
      <c r="Z640" s="306"/>
      <c r="AA640" s="306"/>
      <c r="AB640" s="306"/>
      <c r="AC640" s="306"/>
      <c r="AD640" s="306"/>
      <c r="AE640" s="306"/>
      <c r="AF640" s="306"/>
      <c r="AG640" s="306"/>
      <c r="AH640" s="306"/>
      <c r="AI640" s="306"/>
      <c r="AJ640" s="306"/>
      <c r="AK640" s="306"/>
      <c r="AL640" s="306"/>
      <c r="AM640" s="306"/>
      <c r="AN640" s="306"/>
      <c r="AO640" s="306"/>
      <c r="AP640" s="306"/>
      <c r="AQ640" s="306"/>
      <c r="AR640" s="306"/>
      <c r="AS640" s="306"/>
      <c r="AT640" s="306"/>
      <c r="AU640" s="306"/>
      <c r="AV640" s="306"/>
      <c r="AW640" s="306"/>
      <c r="AX640" s="306"/>
      <c r="AY640" s="306"/>
      <c r="AZ640" s="306"/>
      <c r="BA640" s="306"/>
      <c r="BB640" s="306"/>
      <c r="BC640" s="306"/>
      <c r="BD640" s="306"/>
      <c r="BE640" s="306"/>
      <c r="BF640" s="306"/>
      <c r="BG640" s="306"/>
      <c r="BH640" s="306"/>
      <c r="BI640" s="306"/>
    </row>
    <row r="641" spans="9:61" s="308" customFormat="1" x14ac:dyDescent="0.35">
      <c r="I641" s="324"/>
      <c r="K641" s="342"/>
      <c r="L641" s="342"/>
      <c r="M641" s="342"/>
      <c r="N641" s="306"/>
      <c r="O641" s="306"/>
      <c r="P641" s="306"/>
      <c r="Q641" s="306"/>
      <c r="R641" s="306"/>
      <c r="S641" s="306"/>
      <c r="T641" s="306"/>
      <c r="U641" s="306"/>
      <c r="V641" s="306"/>
      <c r="W641" s="306"/>
      <c r="X641" s="306"/>
      <c r="Y641" s="306"/>
      <c r="Z641" s="306"/>
      <c r="AA641" s="306"/>
      <c r="AB641" s="306"/>
      <c r="AC641" s="306"/>
      <c r="AD641" s="306"/>
      <c r="AE641" s="306"/>
      <c r="AF641" s="306"/>
      <c r="AG641" s="306"/>
      <c r="AH641" s="306"/>
      <c r="AI641" s="306"/>
      <c r="AJ641" s="306"/>
      <c r="AK641" s="306"/>
      <c r="AL641" s="306"/>
      <c r="AM641" s="306"/>
      <c r="AN641" s="306"/>
      <c r="AO641" s="306"/>
      <c r="AP641" s="306"/>
      <c r="AQ641" s="306"/>
      <c r="AR641" s="306"/>
      <c r="AS641" s="306"/>
      <c r="AT641" s="306"/>
      <c r="AU641" s="306"/>
      <c r="AV641" s="306"/>
      <c r="AW641" s="306"/>
      <c r="AX641" s="306"/>
      <c r="AY641" s="306"/>
      <c r="AZ641" s="306"/>
      <c r="BA641" s="306"/>
      <c r="BB641" s="306"/>
      <c r="BC641" s="306"/>
      <c r="BD641" s="306"/>
      <c r="BE641" s="306"/>
      <c r="BF641" s="306"/>
      <c r="BG641" s="306"/>
      <c r="BH641" s="306"/>
      <c r="BI641" s="306"/>
    </row>
    <row r="642" spans="9:61" s="308" customFormat="1" x14ac:dyDescent="0.35">
      <c r="I642" s="324"/>
      <c r="K642" s="342"/>
      <c r="L642" s="342"/>
      <c r="M642" s="342"/>
      <c r="N642" s="306"/>
      <c r="O642" s="306"/>
      <c r="P642" s="306"/>
      <c r="Q642" s="306"/>
      <c r="R642" s="306"/>
      <c r="S642" s="306"/>
      <c r="T642" s="306"/>
      <c r="U642" s="306"/>
      <c r="V642" s="306"/>
      <c r="W642" s="306"/>
      <c r="X642" s="306"/>
      <c r="Y642" s="306"/>
      <c r="Z642" s="306"/>
      <c r="AA642" s="306"/>
      <c r="AB642" s="306"/>
      <c r="AC642" s="306"/>
      <c r="AD642" s="306"/>
      <c r="AE642" s="306"/>
      <c r="AF642" s="306"/>
      <c r="AG642" s="306"/>
      <c r="AH642" s="306"/>
      <c r="AI642" s="306"/>
      <c r="AJ642" s="306"/>
      <c r="AK642" s="306"/>
      <c r="AL642" s="306"/>
      <c r="AM642" s="306"/>
      <c r="AN642" s="306"/>
      <c r="AO642" s="306"/>
      <c r="AP642" s="306"/>
      <c r="AQ642" s="306"/>
      <c r="AR642" s="306"/>
      <c r="AS642" s="306"/>
      <c r="AT642" s="306"/>
      <c r="AU642" s="306"/>
      <c r="AV642" s="306"/>
      <c r="AW642" s="306"/>
      <c r="AX642" s="306"/>
      <c r="AY642" s="306"/>
      <c r="AZ642" s="306"/>
      <c r="BA642" s="306"/>
      <c r="BB642" s="306"/>
      <c r="BC642" s="306"/>
      <c r="BD642" s="306"/>
      <c r="BE642" s="306"/>
      <c r="BF642" s="306"/>
      <c r="BG642" s="306"/>
      <c r="BH642" s="306"/>
      <c r="BI642" s="306"/>
    </row>
    <row r="643" spans="9:61" s="308" customFormat="1" x14ac:dyDescent="0.35">
      <c r="I643" s="324"/>
      <c r="K643" s="342"/>
      <c r="L643" s="342"/>
      <c r="M643" s="342"/>
      <c r="N643" s="306"/>
      <c r="O643" s="306"/>
      <c r="P643" s="306"/>
      <c r="Q643" s="306"/>
      <c r="R643" s="306"/>
      <c r="S643" s="306"/>
      <c r="T643" s="306"/>
      <c r="U643" s="306"/>
      <c r="V643" s="306"/>
      <c r="W643" s="306"/>
      <c r="X643" s="306"/>
      <c r="Y643" s="306"/>
      <c r="Z643" s="306"/>
      <c r="AA643" s="306"/>
      <c r="AB643" s="306"/>
      <c r="AC643" s="306"/>
      <c r="AD643" s="306"/>
      <c r="AE643" s="306"/>
      <c r="AF643" s="306"/>
      <c r="AG643" s="306"/>
      <c r="AH643" s="306"/>
      <c r="AI643" s="306"/>
      <c r="AJ643" s="306"/>
      <c r="AK643" s="306"/>
      <c r="AL643" s="306"/>
      <c r="AM643" s="306"/>
      <c r="AN643" s="306"/>
      <c r="AO643" s="306"/>
      <c r="AP643" s="306"/>
      <c r="AQ643" s="306"/>
      <c r="AR643" s="306"/>
      <c r="AS643" s="306"/>
      <c r="AT643" s="306"/>
      <c r="AU643" s="306"/>
      <c r="AV643" s="306"/>
      <c r="AW643" s="306"/>
      <c r="AX643" s="306"/>
      <c r="AY643" s="306"/>
      <c r="AZ643" s="306"/>
      <c r="BA643" s="306"/>
      <c r="BB643" s="306"/>
      <c r="BC643" s="306"/>
      <c r="BD643" s="306"/>
      <c r="BE643" s="306"/>
      <c r="BF643" s="306"/>
      <c r="BG643" s="306"/>
      <c r="BH643" s="306"/>
      <c r="BI643" s="306"/>
    </row>
    <row r="644" spans="9:61" s="308" customFormat="1" x14ac:dyDescent="0.35">
      <c r="I644" s="324"/>
      <c r="K644" s="342"/>
      <c r="L644" s="342"/>
      <c r="M644" s="342"/>
      <c r="N644" s="306"/>
      <c r="O644" s="306"/>
      <c r="P644" s="306"/>
      <c r="Q644" s="306"/>
      <c r="R644" s="306"/>
      <c r="S644" s="306"/>
      <c r="T644" s="306"/>
      <c r="U644" s="306"/>
      <c r="V644" s="306"/>
      <c r="W644" s="306"/>
      <c r="X644" s="306"/>
      <c r="Y644" s="306"/>
      <c r="Z644" s="306"/>
      <c r="AA644" s="306"/>
      <c r="AB644" s="306"/>
      <c r="AC644" s="306"/>
      <c r="AD644" s="306"/>
      <c r="AE644" s="306"/>
      <c r="AF644" s="306"/>
      <c r="AG644" s="306"/>
      <c r="AH644" s="306"/>
      <c r="AI644" s="306"/>
      <c r="AJ644" s="306"/>
      <c r="AK644" s="306"/>
      <c r="AL644" s="306"/>
      <c r="AM644" s="306"/>
      <c r="AN644" s="306"/>
      <c r="AO644" s="306"/>
      <c r="AP644" s="306"/>
      <c r="AQ644" s="306"/>
      <c r="AR644" s="306"/>
      <c r="AS644" s="306"/>
      <c r="AT644" s="306"/>
      <c r="AU644" s="306"/>
      <c r="AV644" s="306"/>
      <c r="AW644" s="306"/>
      <c r="AX644" s="306"/>
      <c r="AY644" s="306"/>
      <c r="AZ644" s="306"/>
      <c r="BA644" s="306"/>
      <c r="BB644" s="306"/>
      <c r="BC644" s="306"/>
      <c r="BD644" s="306"/>
      <c r="BE644" s="306"/>
      <c r="BF644" s="306"/>
      <c r="BG644" s="306"/>
      <c r="BH644" s="306"/>
      <c r="BI644" s="306"/>
    </row>
    <row r="645" spans="9:61" s="308" customFormat="1" x14ac:dyDescent="0.35">
      <c r="I645" s="324"/>
      <c r="K645" s="342"/>
      <c r="L645" s="342"/>
      <c r="M645" s="342"/>
      <c r="N645" s="306"/>
      <c r="O645" s="306"/>
      <c r="P645" s="306"/>
      <c r="Q645" s="306"/>
      <c r="R645" s="306"/>
      <c r="S645" s="306"/>
      <c r="T645" s="306"/>
      <c r="U645" s="306"/>
      <c r="V645" s="306"/>
      <c r="W645" s="306"/>
      <c r="X645" s="306"/>
      <c r="Y645" s="306"/>
      <c r="Z645" s="306"/>
      <c r="AA645" s="306"/>
      <c r="AB645" s="306"/>
      <c r="AC645" s="306"/>
      <c r="AD645" s="306"/>
      <c r="AE645" s="306"/>
      <c r="AF645" s="306"/>
      <c r="AG645" s="306"/>
      <c r="AH645" s="306"/>
      <c r="AI645" s="306"/>
      <c r="AJ645" s="306"/>
      <c r="AK645" s="306"/>
      <c r="AL645" s="306"/>
      <c r="AM645" s="306"/>
      <c r="AN645" s="306"/>
      <c r="AO645" s="306"/>
      <c r="AP645" s="306"/>
      <c r="AQ645" s="306"/>
      <c r="AR645" s="306"/>
      <c r="AS645" s="306"/>
      <c r="AT645" s="306"/>
      <c r="AU645" s="306"/>
      <c r="AV645" s="306"/>
      <c r="AW645" s="306"/>
      <c r="AX645" s="306"/>
      <c r="AY645" s="306"/>
      <c r="AZ645" s="306"/>
      <c r="BA645" s="306"/>
      <c r="BB645" s="306"/>
      <c r="BC645" s="306"/>
      <c r="BD645" s="306"/>
      <c r="BE645" s="306"/>
      <c r="BF645" s="306"/>
      <c r="BG645" s="306"/>
      <c r="BH645" s="306"/>
      <c r="BI645" s="306"/>
    </row>
    <row r="646" spans="9:61" s="308" customFormat="1" x14ac:dyDescent="0.35">
      <c r="I646" s="324"/>
      <c r="K646" s="342"/>
      <c r="L646" s="342"/>
      <c r="M646" s="342"/>
      <c r="N646" s="306"/>
      <c r="O646" s="306"/>
      <c r="P646" s="306"/>
      <c r="Q646" s="306"/>
      <c r="R646" s="306"/>
      <c r="S646" s="306"/>
      <c r="T646" s="306"/>
      <c r="U646" s="306"/>
      <c r="V646" s="306"/>
      <c r="W646" s="306"/>
      <c r="X646" s="306"/>
      <c r="Y646" s="306"/>
      <c r="Z646" s="306"/>
      <c r="AA646" s="306"/>
      <c r="AB646" s="306"/>
      <c r="AC646" s="306"/>
      <c r="AD646" s="306"/>
      <c r="AE646" s="306"/>
      <c r="AF646" s="306"/>
      <c r="AG646" s="306"/>
      <c r="AH646" s="306"/>
      <c r="AI646" s="306"/>
      <c r="AJ646" s="306"/>
      <c r="AK646" s="306"/>
      <c r="AL646" s="306"/>
      <c r="AM646" s="306"/>
      <c r="AN646" s="306"/>
      <c r="AO646" s="306"/>
      <c r="AP646" s="306"/>
      <c r="AQ646" s="306"/>
      <c r="AR646" s="306"/>
      <c r="AS646" s="306"/>
      <c r="AT646" s="306"/>
      <c r="AU646" s="306"/>
      <c r="AV646" s="306"/>
      <c r="AW646" s="306"/>
      <c r="AX646" s="306"/>
      <c r="AY646" s="306"/>
      <c r="AZ646" s="306"/>
      <c r="BA646" s="306"/>
      <c r="BB646" s="306"/>
      <c r="BC646" s="306"/>
      <c r="BD646" s="306"/>
      <c r="BE646" s="306"/>
      <c r="BF646" s="306"/>
      <c r="BG646" s="306"/>
      <c r="BH646" s="306"/>
      <c r="BI646" s="306"/>
    </row>
    <row r="647" spans="9:61" s="308" customFormat="1" x14ac:dyDescent="0.35">
      <c r="I647" s="324"/>
      <c r="K647" s="342"/>
      <c r="L647" s="342"/>
      <c r="M647" s="342"/>
      <c r="N647" s="306"/>
      <c r="O647" s="306"/>
      <c r="P647" s="306"/>
      <c r="Q647" s="306"/>
      <c r="R647" s="306"/>
      <c r="S647" s="306"/>
      <c r="T647" s="306"/>
      <c r="U647" s="306"/>
      <c r="V647" s="306"/>
      <c r="W647" s="306"/>
      <c r="X647" s="306"/>
      <c r="Y647" s="306"/>
      <c r="Z647" s="306"/>
      <c r="AA647" s="306"/>
      <c r="AB647" s="306"/>
      <c r="AC647" s="306"/>
      <c r="AD647" s="306"/>
      <c r="AE647" s="306"/>
      <c r="AF647" s="306"/>
      <c r="AG647" s="306"/>
      <c r="AH647" s="306"/>
      <c r="AI647" s="306"/>
      <c r="AJ647" s="306"/>
      <c r="AK647" s="306"/>
      <c r="AL647" s="306"/>
      <c r="AM647" s="306"/>
      <c r="AN647" s="306"/>
      <c r="AO647" s="306"/>
      <c r="AP647" s="306"/>
      <c r="AQ647" s="306"/>
      <c r="AR647" s="306"/>
      <c r="AS647" s="306"/>
      <c r="AT647" s="306"/>
      <c r="AU647" s="306"/>
      <c r="AV647" s="306"/>
      <c r="AW647" s="306"/>
      <c r="AX647" s="306"/>
      <c r="AY647" s="306"/>
      <c r="AZ647" s="306"/>
      <c r="BA647" s="306"/>
      <c r="BB647" s="306"/>
      <c r="BC647" s="306"/>
      <c r="BD647" s="306"/>
      <c r="BE647" s="306"/>
      <c r="BF647" s="306"/>
      <c r="BG647" s="306"/>
      <c r="BH647" s="306"/>
      <c r="BI647" s="306"/>
    </row>
    <row r="648" spans="9:61" s="308" customFormat="1" x14ac:dyDescent="0.35">
      <c r="I648" s="324"/>
      <c r="K648" s="342"/>
      <c r="L648" s="342"/>
      <c r="M648" s="342"/>
      <c r="N648" s="306"/>
      <c r="O648" s="306"/>
      <c r="P648" s="306"/>
      <c r="Q648" s="306"/>
      <c r="R648" s="306"/>
      <c r="S648" s="306"/>
      <c r="T648" s="306"/>
      <c r="U648" s="306"/>
      <c r="V648" s="306"/>
      <c r="W648" s="306"/>
      <c r="X648" s="306"/>
      <c r="Y648" s="306"/>
      <c r="Z648" s="306"/>
      <c r="AA648" s="306"/>
      <c r="AB648" s="306"/>
      <c r="AC648" s="306"/>
      <c r="AD648" s="306"/>
      <c r="AE648" s="306"/>
      <c r="AF648" s="306"/>
      <c r="AG648" s="306"/>
      <c r="AH648" s="306"/>
      <c r="AI648" s="306"/>
      <c r="AJ648" s="306"/>
      <c r="AK648" s="306"/>
      <c r="AL648" s="306"/>
      <c r="AM648" s="306"/>
      <c r="AN648" s="306"/>
      <c r="AO648" s="306"/>
      <c r="AP648" s="306"/>
      <c r="AQ648" s="306"/>
      <c r="AR648" s="306"/>
      <c r="AS648" s="306"/>
      <c r="AT648" s="306"/>
      <c r="AU648" s="306"/>
      <c r="AV648" s="306"/>
      <c r="AW648" s="306"/>
      <c r="AX648" s="306"/>
      <c r="AY648" s="306"/>
      <c r="AZ648" s="306"/>
      <c r="BA648" s="306"/>
      <c r="BB648" s="306"/>
      <c r="BC648" s="306"/>
      <c r="BD648" s="306"/>
      <c r="BE648" s="306"/>
      <c r="BF648" s="306"/>
      <c r="BG648" s="306"/>
      <c r="BH648" s="306"/>
      <c r="BI648" s="306"/>
    </row>
    <row r="649" spans="9:61" s="308" customFormat="1" x14ac:dyDescent="0.35">
      <c r="I649" s="324"/>
      <c r="K649" s="342"/>
      <c r="L649" s="342"/>
      <c r="M649" s="342"/>
      <c r="N649" s="306"/>
      <c r="O649" s="306"/>
      <c r="P649" s="306"/>
      <c r="Q649" s="306"/>
      <c r="R649" s="306"/>
      <c r="S649" s="306"/>
      <c r="T649" s="306"/>
      <c r="U649" s="306"/>
      <c r="V649" s="306"/>
      <c r="W649" s="306"/>
      <c r="X649" s="306"/>
      <c r="Y649" s="306"/>
      <c r="Z649" s="306"/>
      <c r="AA649" s="306"/>
      <c r="AB649" s="306"/>
      <c r="AC649" s="306"/>
      <c r="AD649" s="306"/>
      <c r="AE649" s="306"/>
      <c r="AF649" s="306"/>
      <c r="AG649" s="306"/>
      <c r="AH649" s="306"/>
      <c r="AI649" s="306"/>
      <c r="AJ649" s="306"/>
      <c r="AK649" s="306"/>
      <c r="AL649" s="306"/>
      <c r="AM649" s="306"/>
      <c r="AN649" s="306"/>
      <c r="AO649" s="306"/>
      <c r="AP649" s="306"/>
      <c r="AQ649" s="306"/>
      <c r="AR649" s="306"/>
      <c r="AS649" s="306"/>
      <c r="AT649" s="306"/>
      <c r="AU649" s="306"/>
      <c r="AV649" s="306"/>
      <c r="AW649" s="306"/>
      <c r="AX649" s="306"/>
      <c r="AY649" s="306"/>
      <c r="AZ649" s="306"/>
      <c r="BA649" s="306"/>
      <c r="BB649" s="306"/>
      <c r="BC649" s="306"/>
      <c r="BD649" s="306"/>
      <c r="BE649" s="306"/>
      <c r="BF649" s="306"/>
      <c r="BG649" s="306"/>
      <c r="BH649" s="306"/>
      <c r="BI649" s="306"/>
    </row>
    <row r="650" spans="9:61" s="308" customFormat="1" x14ac:dyDescent="0.35">
      <c r="I650" s="324"/>
      <c r="K650" s="342"/>
      <c r="L650" s="342"/>
      <c r="M650" s="342"/>
      <c r="N650" s="306"/>
      <c r="O650" s="306"/>
      <c r="P650" s="306"/>
      <c r="Q650" s="306"/>
      <c r="R650" s="306"/>
      <c r="S650" s="306"/>
      <c r="T650" s="306"/>
      <c r="U650" s="306"/>
      <c r="V650" s="306"/>
      <c r="W650" s="306"/>
      <c r="X650" s="306"/>
      <c r="Y650" s="306"/>
      <c r="Z650" s="306"/>
      <c r="AA650" s="306"/>
      <c r="AB650" s="306"/>
      <c r="AC650" s="306"/>
      <c r="AD650" s="306"/>
      <c r="AE650" s="306"/>
      <c r="AF650" s="306"/>
      <c r="AG650" s="306"/>
      <c r="AH650" s="306"/>
      <c r="AI650" s="306"/>
      <c r="AJ650" s="306"/>
      <c r="AK650" s="306"/>
      <c r="AL650" s="306"/>
      <c r="AM650" s="306"/>
      <c r="AN650" s="306"/>
      <c r="AO650" s="306"/>
      <c r="AP650" s="306"/>
      <c r="AQ650" s="306"/>
      <c r="AR650" s="306"/>
      <c r="AS650" s="306"/>
      <c r="AT650" s="306"/>
      <c r="AU650" s="306"/>
      <c r="AV650" s="306"/>
      <c r="AW650" s="306"/>
      <c r="AX650" s="306"/>
      <c r="AY650" s="306"/>
      <c r="AZ650" s="306"/>
      <c r="BA650" s="306"/>
      <c r="BB650" s="306"/>
      <c r="BC650" s="306"/>
      <c r="BD650" s="306"/>
      <c r="BE650" s="306"/>
      <c r="BF650" s="306"/>
      <c r="BG650" s="306"/>
      <c r="BH650" s="306"/>
      <c r="BI650" s="306"/>
    </row>
    <row r="651" spans="9:61" s="308" customFormat="1" x14ac:dyDescent="0.35">
      <c r="I651" s="324"/>
      <c r="K651" s="342"/>
      <c r="L651" s="342"/>
      <c r="M651" s="342"/>
      <c r="N651" s="306"/>
      <c r="O651" s="306"/>
      <c r="P651" s="306"/>
      <c r="Q651" s="306"/>
      <c r="R651" s="306"/>
      <c r="S651" s="306"/>
      <c r="T651" s="306"/>
      <c r="U651" s="306"/>
      <c r="V651" s="306"/>
      <c r="W651" s="306"/>
      <c r="X651" s="306"/>
      <c r="Y651" s="306"/>
      <c r="Z651" s="306"/>
      <c r="AA651" s="306"/>
      <c r="AB651" s="306"/>
      <c r="AC651" s="306"/>
      <c r="AD651" s="306"/>
      <c r="AE651" s="306"/>
      <c r="AF651" s="306"/>
      <c r="AG651" s="306"/>
      <c r="AH651" s="306"/>
      <c r="AI651" s="306"/>
      <c r="AJ651" s="306"/>
      <c r="AK651" s="306"/>
      <c r="AL651" s="306"/>
      <c r="AM651" s="306"/>
      <c r="AN651" s="306"/>
      <c r="AO651" s="306"/>
      <c r="AP651" s="306"/>
      <c r="AQ651" s="306"/>
      <c r="AR651" s="306"/>
      <c r="AS651" s="306"/>
      <c r="AT651" s="306"/>
      <c r="AU651" s="306"/>
      <c r="AV651" s="306"/>
      <c r="AW651" s="306"/>
      <c r="AX651" s="306"/>
      <c r="AY651" s="306"/>
      <c r="AZ651" s="306"/>
      <c r="BA651" s="306"/>
      <c r="BB651" s="306"/>
      <c r="BC651" s="306"/>
      <c r="BD651" s="306"/>
      <c r="BE651" s="306"/>
      <c r="BF651" s="306"/>
      <c r="BG651" s="306"/>
      <c r="BH651" s="306"/>
      <c r="BI651" s="306"/>
    </row>
    <row r="652" spans="9:61" s="308" customFormat="1" x14ac:dyDescent="0.35">
      <c r="I652" s="324"/>
      <c r="K652" s="342"/>
      <c r="L652" s="342"/>
      <c r="M652" s="342"/>
      <c r="N652" s="306"/>
      <c r="O652" s="306"/>
      <c r="P652" s="306"/>
      <c r="Q652" s="306"/>
      <c r="R652" s="306"/>
      <c r="S652" s="306"/>
      <c r="T652" s="306"/>
      <c r="U652" s="306"/>
      <c r="V652" s="306"/>
      <c r="W652" s="306"/>
      <c r="X652" s="306"/>
      <c r="Y652" s="306"/>
      <c r="Z652" s="306"/>
      <c r="AA652" s="306"/>
      <c r="AB652" s="306"/>
      <c r="AC652" s="306"/>
      <c r="AD652" s="306"/>
      <c r="AE652" s="306"/>
      <c r="AF652" s="306"/>
      <c r="AG652" s="306"/>
      <c r="AH652" s="306"/>
      <c r="AI652" s="306"/>
      <c r="AJ652" s="306"/>
      <c r="AK652" s="306"/>
      <c r="AL652" s="306"/>
      <c r="AM652" s="306"/>
      <c r="AN652" s="306"/>
      <c r="AO652" s="306"/>
      <c r="AP652" s="306"/>
      <c r="AQ652" s="306"/>
      <c r="AR652" s="306"/>
      <c r="AS652" s="306"/>
      <c r="AT652" s="306"/>
      <c r="AU652" s="306"/>
      <c r="AV652" s="306"/>
      <c r="AW652" s="306"/>
      <c r="AX652" s="306"/>
      <c r="AY652" s="306"/>
      <c r="AZ652" s="306"/>
      <c r="BA652" s="306"/>
      <c r="BB652" s="306"/>
      <c r="BC652" s="306"/>
      <c r="BD652" s="306"/>
      <c r="BE652" s="306"/>
      <c r="BF652" s="306"/>
      <c r="BG652" s="306"/>
      <c r="BH652" s="306"/>
      <c r="BI652" s="306"/>
    </row>
    <row r="653" spans="9:61" s="308" customFormat="1" x14ac:dyDescent="0.35">
      <c r="I653" s="324"/>
      <c r="K653" s="342"/>
      <c r="L653" s="342"/>
      <c r="M653" s="342"/>
      <c r="N653" s="306"/>
      <c r="O653" s="306"/>
      <c r="P653" s="306"/>
      <c r="Q653" s="306"/>
      <c r="R653" s="306"/>
      <c r="S653" s="306"/>
      <c r="T653" s="306"/>
      <c r="U653" s="306"/>
      <c r="V653" s="306"/>
      <c r="W653" s="306"/>
      <c r="X653" s="306"/>
      <c r="Y653" s="306"/>
      <c r="Z653" s="306"/>
      <c r="AA653" s="306"/>
      <c r="AB653" s="306"/>
      <c r="AC653" s="306"/>
      <c r="AD653" s="306"/>
      <c r="AE653" s="306"/>
      <c r="AF653" s="306"/>
      <c r="AG653" s="306"/>
      <c r="AH653" s="306"/>
      <c r="AI653" s="306"/>
      <c r="AJ653" s="306"/>
      <c r="AK653" s="306"/>
      <c r="AL653" s="306"/>
      <c r="AM653" s="306"/>
      <c r="AN653" s="306"/>
      <c r="AO653" s="306"/>
      <c r="AP653" s="306"/>
      <c r="AQ653" s="306"/>
      <c r="AR653" s="306"/>
      <c r="AS653" s="306"/>
      <c r="AT653" s="306"/>
      <c r="AU653" s="306"/>
      <c r="AV653" s="306"/>
      <c r="AW653" s="306"/>
      <c r="AX653" s="306"/>
      <c r="AY653" s="306"/>
      <c r="AZ653" s="306"/>
      <c r="BA653" s="306"/>
      <c r="BB653" s="306"/>
      <c r="BC653" s="306"/>
      <c r="BD653" s="306"/>
      <c r="BE653" s="306"/>
      <c r="BF653" s="306"/>
      <c r="BG653" s="306"/>
      <c r="BH653" s="306"/>
      <c r="BI653" s="306"/>
    </row>
    <row r="654" spans="9:61" s="308" customFormat="1" x14ac:dyDescent="0.35">
      <c r="I654" s="324"/>
      <c r="K654" s="342"/>
      <c r="L654" s="342"/>
      <c r="M654" s="342"/>
      <c r="N654" s="306"/>
      <c r="O654" s="306"/>
      <c r="P654" s="306"/>
      <c r="Q654" s="306"/>
      <c r="R654" s="306"/>
      <c r="S654" s="306"/>
      <c r="T654" s="306"/>
      <c r="U654" s="306"/>
      <c r="V654" s="306"/>
      <c r="W654" s="306"/>
      <c r="X654" s="306"/>
      <c r="Y654" s="306"/>
      <c r="Z654" s="306"/>
      <c r="AA654" s="306"/>
      <c r="AB654" s="306"/>
      <c r="AC654" s="306"/>
      <c r="AD654" s="306"/>
      <c r="AE654" s="306"/>
      <c r="AF654" s="306"/>
      <c r="AG654" s="306"/>
      <c r="AH654" s="306"/>
      <c r="AI654" s="306"/>
      <c r="AJ654" s="306"/>
      <c r="AK654" s="306"/>
      <c r="AL654" s="306"/>
      <c r="AM654" s="306"/>
      <c r="AN654" s="306"/>
      <c r="AO654" s="306"/>
      <c r="AP654" s="306"/>
      <c r="AQ654" s="306"/>
      <c r="AR654" s="306"/>
      <c r="AS654" s="306"/>
      <c r="AT654" s="306"/>
      <c r="AU654" s="306"/>
      <c r="AV654" s="306"/>
      <c r="AW654" s="306"/>
      <c r="AX654" s="306"/>
      <c r="AY654" s="306"/>
      <c r="AZ654" s="306"/>
      <c r="BA654" s="306"/>
      <c r="BB654" s="306"/>
      <c r="BC654" s="306"/>
      <c r="BD654" s="306"/>
      <c r="BE654" s="306"/>
      <c r="BF654" s="306"/>
      <c r="BG654" s="306"/>
      <c r="BH654" s="306"/>
      <c r="BI654" s="306"/>
    </row>
    <row r="655" spans="9:61" s="308" customFormat="1" x14ac:dyDescent="0.35">
      <c r="I655" s="324"/>
      <c r="K655" s="342"/>
      <c r="L655" s="342"/>
      <c r="M655" s="342"/>
      <c r="N655" s="306"/>
      <c r="O655" s="306"/>
      <c r="P655" s="306"/>
      <c r="Q655" s="306"/>
      <c r="R655" s="306"/>
      <c r="S655" s="306"/>
      <c r="T655" s="306"/>
      <c r="U655" s="306"/>
      <c r="V655" s="306"/>
      <c r="W655" s="306"/>
      <c r="X655" s="306"/>
      <c r="Y655" s="306"/>
      <c r="Z655" s="306"/>
      <c r="AA655" s="306"/>
      <c r="AB655" s="306"/>
      <c r="AC655" s="306"/>
      <c r="AD655" s="306"/>
      <c r="AE655" s="306"/>
      <c r="AF655" s="306"/>
      <c r="AG655" s="306"/>
      <c r="AH655" s="306"/>
      <c r="AI655" s="306"/>
      <c r="AJ655" s="306"/>
      <c r="AK655" s="306"/>
      <c r="AL655" s="306"/>
      <c r="AM655" s="306"/>
      <c r="AN655" s="306"/>
      <c r="AO655" s="306"/>
      <c r="AP655" s="306"/>
      <c r="AQ655" s="306"/>
      <c r="AR655" s="306"/>
      <c r="AS655" s="306"/>
      <c r="AT655" s="306"/>
      <c r="AU655" s="306"/>
      <c r="AV655" s="306"/>
      <c r="AW655" s="306"/>
      <c r="AX655" s="306"/>
      <c r="AY655" s="306"/>
      <c r="AZ655" s="306"/>
      <c r="BA655" s="306"/>
      <c r="BB655" s="306"/>
      <c r="BC655" s="306"/>
      <c r="BD655" s="306"/>
      <c r="BE655" s="306"/>
      <c r="BF655" s="306"/>
      <c r="BG655" s="306"/>
      <c r="BH655" s="306"/>
      <c r="BI655" s="306"/>
    </row>
    <row r="656" spans="9:61" s="308" customFormat="1" x14ac:dyDescent="0.35">
      <c r="I656" s="324"/>
      <c r="K656" s="342"/>
      <c r="L656" s="342"/>
      <c r="M656" s="342"/>
      <c r="N656" s="306"/>
      <c r="O656" s="306"/>
      <c r="P656" s="306"/>
      <c r="Q656" s="306"/>
      <c r="R656" s="306"/>
      <c r="S656" s="306"/>
      <c r="T656" s="306"/>
      <c r="U656" s="306"/>
      <c r="V656" s="306"/>
      <c r="W656" s="306"/>
      <c r="X656" s="306"/>
      <c r="Y656" s="306"/>
      <c r="Z656" s="306"/>
      <c r="AA656" s="306"/>
      <c r="AB656" s="306"/>
      <c r="AC656" s="306"/>
      <c r="AD656" s="306"/>
      <c r="AE656" s="306"/>
      <c r="AF656" s="306"/>
      <c r="AG656" s="306"/>
      <c r="AH656" s="306"/>
      <c r="AI656" s="306"/>
      <c r="AJ656" s="306"/>
      <c r="AK656" s="306"/>
      <c r="AL656" s="306"/>
      <c r="AM656" s="306"/>
      <c r="AN656" s="306"/>
      <c r="AO656" s="306"/>
      <c r="AP656" s="306"/>
      <c r="AQ656" s="306"/>
      <c r="AR656" s="306"/>
      <c r="AS656" s="306"/>
      <c r="AT656" s="306"/>
      <c r="AU656" s="306"/>
      <c r="AV656" s="306"/>
      <c r="AW656" s="306"/>
      <c r="AX656" s="306"/>
      <c r="AY656" s="306"/>
      <c r="AZ656" s="306"/>
      <c r="BA656" s="306"/>
      <c r="BB656" s="306"/>
      <c r="BC656" s="306"/>
      <c r="BD656" s="306"/>
      <c r="BE656" s="306"/>
      <c r="BF656" s="306"/>
      <c r="BG656" s="306"/>
      <c r="BH656" s="306"/>
      <c r="BI656" s="306"/>
    </row>
    <row r="657" spans="9:61" s="308" customFormat="1" x14ac:dyDescent="0.35">
      <c r="I657" s="324"/>
      <c r="K657" s="342"/>
      <c r="L657" s="342"/>
      <c r="M657" s="342"/>
      <c r="N657" s="306"/>
      <c r="O657" s="306"/>
      <c r="P657" s="306"/>
      <c r="Q657" s="306"/>
      <c r="R657" s="306"/>
      <c r="S657" s="306"/>
      <c r="T657" s="306"/>
      <c r="U657" s="306"/>
      <c r="V657" s="306"/>
      <c r="W657" s="306"/>
      <c r="X657" s="306"/>
      <c r="Y657" s="306"/>
      <c r="Z657" s="306"/>
      <c r="AA657" s="306"/>
      <c r="AB657" s="306"/>
      <c r="AC657" s="306"/>
      <c r="AD657" s="306"/>
      <c r="AE657" s="306"/>
      <c r="AF657" s="306"/>
      <c r="AG657" s="306"/>
      <c r="AH657" s="306"/>
      <c r="AI657" s="306"/>
      <c r="AJ657" s="306"/>
      <c r="AK657" s="306"/>
      <c r="AL657" s="306"/>
      <c r="AM657" s="306"/>
      <c r="AN657" s="306"/>
      <c r="AO657" s="306"/>
      <c r="AP657" s="306"/>
      <c r="AQ657" s="306"/>
      <c r="AR657" s="306"/>
      <c r="AS657" s="306"/>
      <c r="AT657" s="306"/>
      <c r="AU657" s="306"/>
      <c r="AV657" s="306"/>
      <c r="AW657" s="306"/>
      <c r="AX657" s="306"/>
      <c r="AY657" s="306"/>
      <c r="AZ657" s="306"/>
      <c r="BA657" s="306"/>
      <c r="BB657" s="306"/>
      <c r="BC657" s="306"/>
      <c r="BD657" s="306"/>
      <c r="BE657" s="306"/>
      <c r="BF657" s="306"/>
      <c r="BG657" s="306"/>
      <c r="BH657" s="306"/>
      <c r="BI657" s="306"/>
    </row>
    <row r="658" spans="9:61" s="308" customFormat="1" x14ac:dyDescent="0.35">
      <c r="I658" s="324"/>
      <c r="K658" s="342"/>
      <c r="L658" s="342"/>
      <c r="M658" s="342"/>
      <c r="N658" s="306"/>
      <c r="O658" s="306"/>
      <c r="P658" s="306"/>
      <c r="Q658" s="306"/>
      <c r="R658" s="306"/>
      <c r="S658" s="306"/>
      <c r="T658" s="306"/>
      <c r="U658" s="306"/>
      <c r="V658" s="306"/>
      <c r="W658" s="306"/>
      <c r="X658" s="306"/>
      <c r="Y658" s="306"/>
      <c r="Z658" s="306"/>
      <c r="AA658" s="306"/>
      <c r="AB658" s="306"/>
      <c r="AC658" s="306"/>
      <c r="AD658" s="306"/>
      <c r="AE658" s="306"/>
      <c r="AF658" s="306"/>
      <c r="AG658" s="306"/>
      <c r="AH658" s="306"/>
      <c r="AI658" s="306"/>
      <c r="AJ658" s="306"/>
      <c r="AK658" s="306"/>
      <c r="AL658" s="306"/>
      <c r="AM658" s="306"/>
      <c r="AN658" s="306"/>
      <c r="AO658" s="306"/>
      <c r="AP658" s="306"/>
      <c r="AQ658" s="306"/>
      <c r="AR658" s="306"/>
      <c r="AS658" s="306"/>
      <c r="AT658" s="306"/>
      <c r="AU658" s="306"/>
      <c r="AV658" s="306"/>
      <c r="AW658" s="306"/>
      <c r="AX658" s="306"/>
      <c r="AY658" s="306"/>
      <c r="AZ658" s="306"/>
      <c r="BA658" s="306"/>
      <c r="BB658" s="306"/>
      <c r="BC658" s="306"/>
      <c r="BD658" s="306"/>
      <c r="BE658" s="306"/>
      <c r="BF658" s="306"/>
      <c r="BG658" s="306"/>
      <c r="BH658" s="306"/>
      <c r="BI658" s="306"/>
    </row>
    <row r="659" spans="9:61" s="308" customFormat="1" x14ac:dyDescent="0.35">
      <c r="I659" s="324"/>
      <c r="K659" s="342"/>
      <c r="L659" s="342"/>
      <c r="M659" s="342"/>
      <c r="N659" s="306"/>
      <c r="O659" s="306"/>
      <c r="P659" s="306"/>
      <c r="Q659" s="306"/>
      <c r="R659" s="306"/>
      <c r="S659" s="306"/>
      <c r="T659" s="306"/>
      <c r="U659" s="306"/>
      <c r="V659" s="306"/>
      <c r="W659" s="306"/>
      <c r="X659" s="306"/>
      <c r="Y659" s="306"/>
      <c r="Z659" s="306"/>
      <c r="AA659" s="306"/>
      <c r="AB659" s="306"/>
      <c r="AC659" s="306"/>
      <c r="AD659" s="306"/>
      <c r="AE659" s="306"/>
      <c r="AF659" s="306"/>
      <c r="AG659" s="306"/>
      <c r="AH659" s="306"/>
      <c r="AI659" s="306"/>
      <c r="AJ659" s="306"/>
      <c r="AK659" s="306"/>
      <c r="AL659" s="306"/>
      <c r="AM659" s="306"/>
      <c r="AN659" s="306"/>
      <c r="AO659" s="306"/>
      <c r="AP659" s="306"/>
      <c r="AQ659" s="306"/>
      <c r="AR659" s="306"/>
      <c r="AS659" s="306"/>
      <c r="AT659" s="306"/>
      <c r="AU659" s="306"/>
      <c r="AV659" s="306"/>
      <c r="AW659" s="306"/>
      <c r="AX659" s="306"/>
      <c r="AY659" s="306"/>
      <c r="AZ659" s="306"/>
      <c r="BA659" s="306"/>
      <c r="BB659" s="306"/>
      <c r="BC659" s="306"/>
      <c r="BD659" s="306"/>
      <c r="BE659" s="306"/>
      <c r="BF659" s="306"/>
      <c r="BG659" s="306"/>
      <c r="BH659" s="306"/>
      <c r="BI659" s="306"/>
    </row>
    <row r="660" spans="9:61" s="308" customFormat="1" x14ac:dyDescent="0.35">
      <c r="I660" s="324"/>
      <c r="K660" s="342"/>
      <c r="L660" s="342"/>
      <c r="M660" s="342"/>
      <c r="N660" s="306"/>
      <c r="O660" s="306"/>
      <c r="P660" s="306"/>
      <c r="Q660" s="306"/>
      <c r="R660" s="306"/>
      <c r="S660" s="306"/>
      <c r="T660" s="306"/>
      <c r="U660" s="306"/>
      <c r="V660" s="306"/>
      <c r="W660" s="306"/>
      <c r="X660" s="306"/>
      <c r="Y660" s="306"/>
      <c r="Z660" s="306"/>
      <c r="AA660" s="306"/>
      <c r="AB660" s="306"/>
      <c r="AC660" s="306"/>
      <c r="AD660" s="306"/>
      <c r="AE660" s="306"/>
      <c r="AF660" s="306"/>
      <c r="AG660" s="306"/>
      <c r="AH660" s="306"/>
      <c r="AI660" s="306"/>
      <c r="AJ660" s="306"/>
      <c r="AK660" s="306"/>
      <c r="AL660" s="306"/>
      <c r="AM660" s="306"/>
      <c r="AN660" s="306"/>
      <c r="AO660" s="306"/>
      <c r="AP660" s="306"/>
      <c r="AQ660" s="306"/>
      <c r="AR660" s="306"/>
      <c r="AS660" s="306"/>
      <c r="AT660" s="306"/>
      <c r="AU660" s="306"/>
      <c r="AV660" s="306"/>
      <c r="AW660" s="306"/>
      <c r="AX660" s="306"/>
      <c r="AY660" s="306"/>
      <c r="AZ660" s="306"/>
      <c r="BA660" s="306"/>
      <c r="BB660" s="306"/>
      <c r="BC660" s="306"/>
      <c r="BD660" s="306"/>
      <c r="BE660" s="306"/>
      <c r="BF660" s="306"/>
      <c r="BG660" s="306"/>
      <c r="BH660" s="306"/>
      <c r="BI660" s="306"/>
    </row>
    <row r="661" spans="9:61" s="308" customFormat="1" x14ac:dyDescent="0.35">
      <c r="I661" s="324"/>
      <c r="K661" s="342"/>
      <c r="L661" s="342"/>
      <c r="M661" s="342"/>
      <c r="N661" s="306"/>
      <c r="O661" s="306"/>
      <c r="P661" s="306"/>
      <c r="Q661" s="306"/>
      <c r="R661" s="306"/>
      <c r="S661" s="306"/>
      <c r="T661" s="306"/>
      <c r="U661" s="306"/>
      <c r="V661" s="306"/>
      <c r="W661" s="306"/>
      <c r="X661" s="306"/>
      <c r="Y661" s="306"/>
      <c r="Z661" s="306"/>
      <c r="AA661" s="306"/>
      <c r="AB661" s="306"/>
      <c r="AC661" s="306"/>
      <c r="AD661" s="306"/>
      <c r="AE661" s="306"/>
      <c r="AF661" s="306"/>
      <c r="AG661" s="306"/>
      <c r="AH661" s="306"/>
      <c r="AI661" s="306"/>
      <c r="AJ661" s="306"/>
      <c r="AK661" s="306"/>
      <c r="AL661" s="306"/>
      <c r="AM661" s="306"/>
      <c r="AN661" s="306"/>
      <c r="AO661" s="306"/>
      <c r="AP661" s="306"/>
      <c r="AQ661" s="306"/>
      <c r="AR661" s="306"/>
      <c r="AS661" s="306"/>
      <c r="AT661" s="306"/>
      <c r="AU661" s="306"/>
      <c r="AV661" s="306"/>
      <c r="AW661" s="306"/>
      <c r="AX661" s="306"/>
      <c r="AY661" s="306"/>
      <c r="AZ661" s="306"/>
      <c r="BA661" s="306"/>
      <c r="BB661" s="306"/>
      <c r="BC661" s="306"/>
      <c r="BD661" s="306"/>
      <c r="BE661" s="306"/>
      <c r="BF661" s="306"/>
      <c r="BG661" s="306"/>
      <c r="BH661" s="306"/>
      <c r="BI661" s="306"/>
    </row>
    <row r="662" spans="9:61" s="308" customFormat="1" x14ac:dyDescent="0.35">
      <c r="I662" s="324"/>
      <c r="K662" s="342"/>
      <c r="L662" s="342"/>
      <c r="M662" s="342"/>
      <c r="N662" s="306"/>
      <c r="O662" s="306"/>
      <c r="P662" s="306"/>
      <c r="Q662" s="306"/>
      <c r="R662" s="306"/>
      <c r="S662" s="306"/>
      <c r="T662" s="306"/>
      <c r="U662" s="306"/>
      <c r="V662" s="306"/>
      <c r="W662" s="306"/>
      <c r="X662" s="306"/>
      <c r="Y662" s="306"/>
      <c r="Z662" s="306"/>
      <c r="AA662" s="306"/>
      <c r="AB662" s="306"/>
      <c r="AC662" s="306"/>
      <c r="AD662" s="306"/>
      <c r="AE662" s="306"/>
      <c r="AF662" s="306"/>
      <c r="AG662" s="306"/>
      <c r="AH662" s="306"/>
      <c r="AI662" s="306"/>
      <c r="AJ662" s="306"/>
      <c r="AK662" s="306"/>
      <c r="AL662" s="306"/>
      <c r="AM662" s="306"/>
      <c r="AN662" s="306"/>
      <c r="AO662" s="306"/>
      <c r="AP662" s="306"/>
      <c r="AQ662" s="306"/>
      <c r="AR662" s="306"/>
      <c r="AS662" s="306"/>
      <c r="AT662" s="306"/>
      <c r="AU662" s="306"/>
      <c r="AV662" s="306"/>
      <c r="AW662" s="306"/>
      <c r="AX662" s="306"/>
      <c r="AY662" s="306"/>
      <c r="AZ662" s="306"/>
      <c r="BA662" s="306"/>
      <c r="BB662" s="306"/>
      <c r="BC662" s="306"/>
      <c r="BD662" s="306"/>
      <c r="BE662" s="306"/>
      <c r="BF662" s="306"/>
      <c r="BG662" s="306"/>
      <c r="BH662" s="306"/>
      <c r="BI662" s="306"/>
    </row>
    <row r="663" spans="9:61" s="308" customFormat="1" x14ac:dyDescent="0.35">
      <c r="I663" s="324"/>
      <c r="K663" s="342"/>
      <c r="L663" s="342"/>
      <c r="M663" s="342"/>
      <c r="N663" s="306"/>
      <c r="O663" s="306"/>
      <c r="P663" s="306"/>
      <c r="Q663" s="306"/>
      <c r="R663" s="306"/>
      <c r="S663" s="306"/>
      <c r="T663" s="306"/>
      <c r="U663" s="306"/>
      <c r="V663" s="306"/>
      <c r="W663" s="306"/>
      <c r="X663" s="306"/>
      <c r="Y663" s="306"/>
      <c r="Z663" s="306"/>
      <c r="AA663" s="306"/>
      <c r="AB663" s="306"/>
      <c r="AC663" s="306"/>
      <c r="AD663" s="306"/>
      <c r="AE663" s="306"/>
      <c r="AF663" s="306"/>
      <c r="AG663" s="306"/>
      <c r="AH663" s="306"/>
      <c r="AI663" s="306"/>
      <c r="AJ663" s="306"/>
      <c r="AK663" s="306"/>
      <c r="AL663" s="306"/>
      <c r="AM663" s="306"/>
      <c r="AN663" s="306"/>
      <c r="AO663" s="306"/>
      <c r="AP663" s="306"/>
      <c r="AQ663" s="306"/>
      <c r="AR663" s="306"/>
      <c r="AS663" s="306"/>
      <c r="AT663" s="306"/>
      <c r="AU663" s="306"/>
      <c r="AV663" s="306"/>
      <c r="AW663" s="306"/>
      <c r="AX663" s="306"/>
      <c r="AY663" s="306"/>
      <c r="AZ663" s="306"/>
      <c r="BA663" s="306"/>
      <c r="BB663" s="306"/>
      <c r="BC663" s="306"/>
      <c r="BD663" s="306"/>
      <c r="BE663" s="306"/>
      <c r="BF663" s="306"/>
      <c r="BG663" s="306"/>
      <c r="BH663" s="306"/>
      <c r="BI663" s="306"/>
    </row>
    <row r="664" spans="9:61" s="308" customFormat="1" x14ac:dyDescent="0.35">
      <c r="I664" s="324"/>
      <c r="K664" s="342"/>
      <c r="L664" s="342"/>
      <c r="M664" s="342"/>
      <c r="N664" s="306"/>
      <c r="O664" s="306"/>
      <c r="P664" s="306"/>
      <c r="Q664" s="306"/>
      <c r="R664" s="306"/>
      <c r="S664" s="306"/>
      <c r="T664" s="306"/>
      <c r="U664" s="306"/>
      <c r="V664" s="306"/>
      <c r="W664" s="306"/>
      <c r="X664" s="306"/>
      <c r="Y664" s="306"/>
      <c r="Z664" s="306"/>
      <c r="AA664" s="306"/>
      <c r="AB664" s="306"/>
      <c r="AC664" s="306"/>
      <c r="AD664" s="306"/>
      <c r="AE664" s="306"/>
      <c r="AF664" s="306"/>
      <c r="AG664" s="306"/>
      <c r="AH664" s="306"/>
      <c r="AI664" s="306"/>
      <c r="AJ664" s="306"/>
      <c r="AK664" s="306"/>
      <c r="AL664" s="306"/>
      <c r="AM664" s="306"/>
      <c r="AN664" s="306"/>
      <c r="AO664" s="306"/>
      <c r="AP664" s="306"/>
      <c r="AQ664" s="306"/>
      <c r="AR664" s="306"/>
      <c r="AS664" s="306"/>
      <c r="AT664" s="306"/>
      <c r="AU664" s="306"/>
      <c r="AV664" s="306"/>
      <c r="AW664" s="306"/>
      <c r="AX664" s="306"/>
      <c r="AY664" s="306"/>
      <c r="AZ664" s="306"/>
      <c r="BA664" s="306"/>
      <c r="BB664" s="306"/>
      <c r="BC664" s="306"/>
      <c r="BD664" s="306"/>
      <c r="BE664" s="306"/>
      <c r="BF664" s="306"/>
      <c r="BG664" s="306"/>
      <c r="BH664" s="306"/>
      <c r="BI664" s="306"/>
    </row>
    <row r="665" spans="9:61" s="308" customFormat="1" x14ac:dyDescent="0.35">
      <c r="I665" s="324"/>
      <c r="K665" s="342"/>
      <c r="L665" s="342"/>
      <c r="M665" s="342"/>
      <c r="N665" s="306"/>
      <c r="O665" s="306"/>
      <c r="P665" s="306"/>
      <c r="Q665" s="306"/>
      <c r="R665" s="306"/>
      <c r="S665" s="306"/>
      <c r="T665" s="306"/>
      <c r="U665" s="306"/>
      <c r="V665" s="306"/>
      <c r="W665" s="306"/>
      <c r="X665" s="306"/>
      <c r="Y665" s="306"/>
      <c r="Z665" s="306"/>
      <c r="AA665" s="306"/>
      <c r="AB665" s="306"/>
      <c r="AC665" s="306"/>
      <c r="AD665" s="306"/>
      <c r="AE665" s="306"/>
      <c r="AF665" s="306"/>
      <c r="AG665" s="306"/>
      <c r="AH665" s="306"/>
      <c r="AI665" s="306"/>
      <c r="AJ665" s="306"/>
      <c r="AK665" s="306"/>
      <c r="AL665" s="306"/>
      <c r="AM665" s="306"/>
      <c r="AN665" s="306"/>
      <c r="AO665" s="306"/>
      <c r="AP665" s="306"/>
      <c r="AQ665" s="306"/>
      <c r="AR665" s="306"/>
      <c r="AS665" s="306"/>
      <c r="AT665" s="306"/>
      <c r="AU665" s="306"/>
      <c r="AV665" s="306"/>
      <c r="AW665" s="306"/>
      <c r="AX665" s="306"/>
      <c r="AY665" s="306"/>
      <c r="AZ665" s="306"/>
      <c r="BA665" s="306"/>
      <c r="BB665" s="306"/>
      <c r="BC665" s="306"/>
      <c r="BD665" s="306"/>
      <c r="BE665" s="306"/>
      <c r="BF665" s="306"/>
      <c r="BG665" s="306"/>
      <c r="BH665" s="306"/>
      <c r="BI665" s="306"/>
    </row>
    <row r="666" spans="9:61" s="308" customFormat="1" x14ac:dyDescent="0.35">
      <c r="I666" s="324"/>
      <c r="K666" s="342"/>
      <c r="L666" s="342"/>
      <c r="M666" s="342"/>
      <c r="N666" s="306"/>
      <c r="O666" s="306"/>
      <c r="P666" s="306"/>
      <c r="Q666" s="306"/>
      <c r="R666" s="306"/>
      <c r="S666" s="306"/>
      <c r="T666" s="306"/>
      <c r="U666" s="306"/>
      <c r="V666" s="306"/>
      <c r="W666" s="306"/>
      <c r="X666" s="306"/>
      <c r="Y666" s="306"/>
      <c r="Z666" s="306"/>
      <c r="AA666" s="306"/>
      <c r="AB666" s="306"/>
      <c r="AC666" s="306"/>
      <c r="AD666" s="306"/>
      <c r="AE666" s="306"/>
      <c r="AF666" s="306"/>
      <c r="AG666" s="306"/>
      <c r="AH666" s="306"/>
      <c r="AI666" s="306"/>
      <c r="AJ666" s="306"/>
      <c r="AK666" s="306"/>
      <c r="AL666" s="306"/>
      <c r="AM666" s="306"/>
      <c r="AN666" s="306"/>
      <c r="AO666" s="306"/>
      <c r="AP666" s="306"/>
      <c r="AQ666" s="306"/>
      <c r="AR666" s="306"/>
      <c r="AS666" s="306"/>
      <c r="AT666" s="306"/>
      <c r="AU666" s="306"/>
      <c r="AV666" s="306"/>
      <c r="AW666" s="306"/>
      <c r="AX666" s="306"/>
      <c r="AY666" s="306"/>
      <c r="AZ666" s="306"/>
      <c r="BA666" s="306"/>
      <c r="BB666" s="306"/>
      <c r="BC666" s="306"/>
      <c r="BD666" s="306"/>
      <c r="BE666" s="306"/>
      <c r="BF666" s="306"/>
      <c r="BG666" s="306"/>
      <c r="BH666" s="306"/>
      <c r="BI666" s="306"/>
    </row>
    <row r="667" spans="9:61" s="308" customFormat="1" x14ac:dyDescent="0.35">
      <c r="I667" s="324"/>
      <c r="K667" s="342"/>
      <c r="L667" s="342"/>
      <c r="M667" s="342"/>
      <c r="N667" s="306"/>
      <c r="O667" s="306"/>
      <c r="P667" s="306"/>
      <c r="Q667" s="306"/>
      <c r="R667" s="306"/>
      <c r="S667" s="306"/>
      <c r="T667" s="306"/>
      <c r="U667" s="306"/>
      <c r="V667" s="306"/>
      <c r="W667" s="306"/>
      <c r="X667" s="306"/>
      <c r="Y667" s="306"/>
      <c r="Z667" s="306"/>
      <c r="AA667" s="306"/>
      <c r="AB667" s="306"/>
      <c r="AC667" s="306"/>
      <c r="AD667" s="306"/>
      <c r="AE667" s="306"/>
      <c r="AF667" s="306"/>
      <c r="AG667" s="306"/>
      <c r="AH667" s="306"/>
      <c r="AI667" s="306"/>
      <c r="AJ667" s="306"/>
      <c r="AK667" s="306"/>
      <c r="AL667" s="306"/>
      <c r="AM667" s="306"/>
      <c r="AN667" s="306"/>
      <c r="AO667" s="306"/>
      <c r="AP667" s="306"/>
      <c r="AQ667" s="306"/>
      <c r="AR667" s="306"/>
      <c r="AS667" s="306"/>
      <c r="AT667" s="306"/>
      <c r="AU667" s="306"/>
      <c r="AV667" s="306"/>
      <c r="AW667" s="306"/>
      <c r="AX667" s="306"/>
      <c r="AY667" s="306"/>
      <c r="AZ667" s="306"/>
      <c r="BA667" s="306"/>
      <c r="BB667" s="306"/>
      <c r="BC667" s="306"/>
      <c r="BD667" s="306"/>
      <c r="BE667" s="306"/>
      <c r="BF667" s="306"/>
      <c r="BG667" s="306"/>
      <c r="BH667" s="306"/>
      <c r="BI667" s="306"/>
    </row>
    <row r="668" spans="9:61" s="308" customFormat="1" x14ac:dyDescent="0.35">
      <c r="I668" s="324"/>
      <c r="K668" s="342"/>
      <c r="L668" s="342"/>
      <c r="M668" s="342"/>
      <c r="N668" s="306"/>
      <c r="O668" s="306"/>
      <c r="P668" s="306"/>
      <c r="Q668" s="306"/>
      <c r="R668" s="306"/>
      <c r="S668" s="306"/>
      <c r="T668" s="306"/>
      <c r="U668" s="306"/>
      <c r="V668" s="306"/>
      <c r="W668" s="306"/>
      <c r="X668" s="306"/>
      <c r="Y668" s="306"/>
      <c r="Z668" s="306"/>
      <c r="AA668" s="306"/>
      <c r="AB668" s="306"/>
      <c r="AC668" s="306"/>
      <c r="AD668" s="306"/>
      <c r="AE668" s="306"/>
      <c r="AF668" s="306"/>
      <c r="AG668" s="306"/>
      <c r="AH668" s="306"/>
      <c r="AI668" s="306"/>
      <c r="AJ668" s="306"/>
      <c r="AK668" s="306"/>
      <c r="AL668" s="306"/>
      <c r="AM668" s="306"/>
      <c r="AN668" s="306"/>
      <c r="AO668" s="306"/>
      <c r="AP668" s="306"/>
      <c r="AQ668" s="306"/>
      <c r="AR668" s="306"/>
      <c r="AS668" s="306"/>
      <c r="AT668" s="306"/>
      <c r="AU668" s="306"/>
      <c r="AV668" s="306"/>
      <c r="AW668" s="306"/>
      <c r="AX668" s="306"/>
      <c r="AY668" s="306"/>
      <c r="AZ668" s="306"/>
      <c r="BA668" s="306"/>
      <c r="BB668" s="306"/>
      <c r="BC668" s="306"/>
      <c r="BD668" s="306"/>
      <c r="BE668" s="306"/>
      <c r="BF668" s="306"/>
      <c r="BG668" s="306"/>
      <c r="BH668" s="306"/>
      <c r="BI668" s="306"/>
    </row>
    <row r="669" spans="9:61" s="308" customFormat="1" x14ac:dyDescent="0.35">
      <c r="I669" s="324"/>
      <c r="K669" s="342"/>
      <c r="L669" s="342"/>
      <c r="M669" s="342"/>
      <c r="N669" s="306"/>
      <c r="O669" s="306"/>
      <c r="P669" s="306"/>
      <c r="Q669" s="306"/>
      <c r="R669" s="306"/>
      <c r="S669" s="306"/>
      <c r="T669" s="306"/>
      <c r="U669" s="306"/>
      <c r="V669" s="306"/>
      <c r="W669" s="306"/>
      <c r="X669" s="306"/>
      <c r="Y669" s="306"/>
      <c r="Z669" s="306"/>
      <c r="AA669" s="306"/>
      <c r="AB669" s="306"/>
      <c r="AC669" s="306"/>
      <c r="AD669" s="306"/>
      <c r="AE669" s="306"/>
      <c r="AF669" s="306"/>
      <c r="AG669" s="306"/>
      <c r="AH669" s="306"/>
      <c r="AI669" s="306"/>
      <c r="AJ669" s="306"/>
      <c r="AK669" s="306"/>
      <c r="AL669" s="306"/>
      <c r="AM669" s="306"/>
      <c r="AN669" s="306"/>
      <c r="AO669" s="306"/>
      <c r="AP669" s="306"/>
      <c r="AQ669" s="306"/>
      <c r="AR669" s="306"/>
      <c r="AS669" s="306"/>
      <c r="AT669" s="306"/>
      <c r="AU669" s="306"/>
      <c r="AV669" s="306"/>
      <c r="AW669" s="306"/>
      <c r="AX669" s="306"/>
      <c r="AY669" s="306"/>
      <c r="AZ669" s="306"/>
      <c r="BA669" s="306"/>
      <c r="BB669" s="306"/>
      <c r="BC669" s="306"/>
      <c r="BD669" s="306"/>
      <c r="BE669" s="306"/>
      <c r="BF669" s="306"/>
      <c r="BG669" s="306"/>
      <c r="BH669" s="306"/>
      <c r="BI669" s="306"/>
    </row>
    <row r="670" spans="9:61" s="308" customFormat="1" x14ac:dyDescent="0.35">
      <c r="I670" s="324"/>
      <c r="K670" s="342"/>
      <c r="L670" s="342"/>
      <c r="M670" s="342"/>
      <c r="N670" s="306"/>
      <c r="O670" s="306"/>
      <c r="P670" s="306"/>
      <c r="Q670" s="306"/>
      <c r="R670" s="306"/>
      <c r="S670" s="306"/>
      <c r="T670" s="306"/>
      <c r="U670" s="306"/>
      <c r="V670" s="306"/>
      <c r="W670" s="306"/>
      <c r="X670" s="306"/>
      <c r="Y670" s="306"/>
      <c r="Z670" s="306"/>
      <c r="AA670" s="306"/>
      <c r="AB670" s="306"/>
      <c r="AC670" s="306"/>
      <c r="AD670" s="306"/>
      <c r="AE670" s="306"/>
      <c r="AF670" s="306"/>
      <c r="AG670" s="306"/>
      <c r="AH670" s="306"/>
      <c r="AI670" s="306"/>
      <c r="AJ670" s="306"/>
      <c r="AK670" s="306"/>
      <c r="AL670" s="306"/>
      <c r="AM670" s="306"/>
      <c r="AN670" s="306"/>
      <c r="AO670" s="306"/>
      <c r="AP670" s="306"/>
      <c r="AQ670" s="306"/>
      <c r="AR670" s="306"/>
      <c r="AS670" s="306"/>
      <c r="AT670" s="306"/>
      <c r="AU670" s="306"/>
      <c r="AV670" s="306"/>
      <c r="AW670" s="306"/>
      <c r="AX670" s="306"/>
      <c r="AY670" s="306"/>
      <c r="AZ670" s="306"/>
      <c r="BA670" s="306"/>
      <c r="BB670" s="306"/>
      <c r="BC670" s="306"/>
      <c r="BD670" s="306"/>
      <c r="BE670" s="306"/>
      <c r="BF670" s="306"/>
      <c r="BG670" s="306"/>
      <c r="BH670" s="306"/>
      <c r="BI670" s="306"/>
    </row>
    <row r="671" spans="9:61" s="308" customFormat="1" x14ac:dyDescent="0.35">
      <c r="I671" s="324"/>
      <c r="K671" s="342"/>
      <c r="L671" s="342"/>
      <c r="M671" s="342"/>
      <c r="N671" s="306"/>
      <c r="O671" s="306"/>
      <c r="P671" s="306"/>
      <c r="Q671" s="306"/>
      <c r="R671" s="306"/>
      <c r="S671" s="306"/>
      <c r="T671" s="306"/>
      <c r="U671" s="306"/>
      <c r="V671" s="306"/>
      <c r="W671" s="306"/>
      <c r="X671" s="306"/>
      <c r="Y671" s="306"/>
      <c r="Z671" s="306"/>
      <c r="AA671" s="306"/>
      <c r="AB671" s="306"/>
      <c r="AC671" s="306"/>
      <c r="AD671" s="306"/>
      <c r="AE671" s="306"/>
      <c r="AF671" s="306"/>
      <c r="AG671" s="306"/>
      <c r="AH671" s="306"/>
      <c r="AI671" s="306"/>
      <c r="AJ671" s="306"/>
      <c r="AK671" s="306"/>
      <c r="AL671" s="306"/>
      <c r="AM671" s="306"/>
      <c r="AN671" s="306"/>
      <c r="AO671" s="306"/>
      <c r="AP671" s="306"/>
      <c r="AQ671" s="306"/>
      <c r="AR671" s="306"/>
      <c r="AS671" s="306"/>
      <c r="AT671" s="306"/>
      <c r="AU671" s="306"/>
      <c r="AV671" s="306"/>
      <c r="AW671" s="306"/>
      <c r="AX671" s="306"/>
      <c r="AY671" s="306"/>
      <c r="AZ671" s="306"/>
      <c r="BA671" s="306"/>
      <c r="BB671" s="306"/>
      <c r="BC671" s="306"/>
      <c r="BD671" s="306"/>
      <c r="BE671" s="306"/>
      <c r="BF671" s="306"/>
      <c r="BG671" s="306"/>
      <c r="BH671" s="306"/>
      <c r="BI671" s="306"/>
    </row>
    <row r="672" spans="9:61" s="308" customFormat="1" x14ac:dyDescent="0.35">
      <c r="I672" s="324"/>
      <c r="K672" s="342"/>
      <c r="L672" s="342"/>
      <c r="M672" s="342"/>
      <c r="N672" s="306"/>
      <c r="O672" s="306"/>
      <c r="P672" s="306"/>
      <c r="Q672" s="306"/>
      <c r="R672" s="306"/>
      <c r="S672" s="306"/>
      <c r="T672" s="306"/>
      <c r="U672" s="306"/>
      <c r="V672" s="306"/>
      <c r="W672" s="306"/>
      <c r="X672" s="306"/>
      <c r="Y672" s="306"/>
      <c r="Z672" s="306"/>
      <c r="AA672" s="306"/>
      <c r="AB672" s="306"/>
      <c r="AC672" s="306"/>
      <c r="AD672" s="306"/>
      <c r="AE672" s="306"/>
      <c r="AF672" s="306"/>
      <c r="AG672" s="306"/>
      <c r="AH672" s="306"/>
      <c r="AI672" s="306"/>
      <c r="AJ672" s="306"/>
      <c r="AK672" s="306"/>
      <c r="AL672" s="306"/>
      <c r="AM672" s="306"/>
      <c r="AN672" s="306"/>
      <c r="AO672" s="306"/>
      <c r="AP672" s="306"/>
      <c r="AQ672" s="306"/>
      <c r="AR672" s="306"/>
      <c r="AS672" s="306"/>
      <c r="AT672" s="306"/>
      <c r="AU672" s="306"/>
      <c r="AV672" s="306"/>
      <c r="AW672" s="306"/>
      <c r="AX672" s="306"/>
      <c r="AY672" s="306"/>
      <c r="AZ672" s="306"/>
      <c r="BA672" s="306"/>
      <c r="BB672" s="306"/>
      <c r="BC672" s="306"/>
      <c r="BD672" s="306"/>
      <c r="BE672" s="306"/>
      <c r="BF672" s="306"/>
      <c r="BG672" s="306"/>
      <c r="BH672" s="306"/>
      <c r="BI672" s="306"/>
    </row>
    <row r="673" spans="9:61" s="308" customFormat="1" x14ac:dyDescent="0.35">
      <c r="I673" s="324"/>
      <c r="K673" s="342"/>
      <c r="L673" s="342"/>
      <c r="M673" s="342"/>
      <c r="N673" s="306"/>
      <c r="O673" s="306"/>
      <c r="P673" s="306"/>
      <c r="Q673" s="306"/>
      <c r="R673" s="306"/>
      <c r="S673" s="306"/>
      <c r="T673" s="306"/>
      <c r="U673" s="306"/>
      <c r="V673" s="306"/>
      <c r="W673" s="306"/>
      <c r="X673" s="306"/>
      <c r="Y673" s="306"/>
      <c r="Z673" s="306"/>
      <c r="AA673" s="306"/>
      <c r="AB673" s="306"/>
      <c r="AC673" s="306"/>
      <c r="AD673" s="306"/>
      <c r="AE673" s="306"/>
      <c r="AF673" s="306"/>
      <c r="AG673" s="306"/>
      <c r="AH673" s="306"/>
      <c r="AI673" s="306"/>
      <c r="AJ673" s="306"/>
      <c r="AK673" s="306"/>
      <c r="AL673" s="306"/>
      <c r="AM673" s="306"/>
      <c r="AN673" s="306"/>
      <c r="AO673" s="306"/>
      <c r="AP673" s="306"/>
      <c r="AQ673" s="306"/>
      <c r="AR673" s="306"/>
      <c r="AS673" s="306"/>
      <c r="AT673" s="306"/>
      <c r="AU673" s="306"/>
      <c r="AV673" s="306"/>
      <c r="AW673" s="306"/>
      <c r="AX673" s="306"/>
      <c r="AY673" s="306"/>
      <c r="AZ673" s="306"/>
      <c r="BA673" s="306"/>
      <c r="BB673" s="306"/>
      <c r="BC673" s="306"/>
      <c r="BD673" s="306"/>
      <c r="BE673" s="306"/>
      <c r="BF673" s="306"/>
      <c r="BG673" s="306"/>
      <c r="BH673" s="306"/>
      <c r="BI673" s="306"/>
    </row>
    <row r="674" spans="9:61" s="308" customFormat="1" x14ac:dyDescent="0.35">
      <c r="I674" s="324"/>
      <c r="K674" s="342"/>
      <c r="L674" s="342"/>
      <c r="M674" s="342"/>
      <c r="N674" s="306"/>
      <c r="O674" s="306"/>
      <c r="P674" s="306"/>
      <c r="Q674" s="306"/>
      <c r="R674" s="306"/>
      <c r="S674" s="306"/>
      <c r="T674" s="306"/>
      <c r="U674" s="306"/>
      <c r="V674" s="306"/>
      <c r="W674" s="306"/>
      <c r="X674" s="306"/>
      <c r="Y674" s="306"/>
      <c r="Z674" s="306"/>
      <c r="AA674" s="306"/>
      <c r="AB674" s="306"/>
      <c r="AC674" s="306"/>
      <c r="AD674" s="306"/>
      <c r="AE674" s="306"/>
      <c r="AF674" s="306"/>
      <c r="AG674" s="306"/>
      <c r="AH674" s="306"/>
      <c r="AI674" s="306"/>
      <c r="AJ674" s="306"/>
      <c r="AK674" s="306"/>
      <c r="AL674" s="306"/>
      <c r="AM674" s="306"/>
      <c r="AN674" s="306"/>
      <c r="AO674" s="306"/>
      <c r="AP674" s="306"/>
      <c r="AQ674" s="306"/>
      <c r="AR674" s="306"/>
      <c r="AS674" s="306"/>
      <c r="AT674" s="306"/>
      <c r="AU674" s="306"/>
      <c r="AV674" s="306"/>
      <c r="AW674" s="306"/>
      <c r="AX674" s="306"/>
      <c r="AY674" s="306"/>
      <c r="AZ674" s="306"/>
      <c r="BA674" s="306"/>
      <c r="BB674" s="306"/>
      <c r="BC674" s="306"/>
      <c r="BD674" s="306"/>
      <c r="BE674" s="306"/>
      <c r="BF674" s="306"/>
      <c r="BG674" s="306"/>
      <c r="BH674" s="306"/>
      <c r="BI674" s="306"/>
    </row>
    <row r="675" spans="9:61" s="308" customFormat="1" x14ac:dyDescent="0.35">
      <c r="I675" s="324"/>
      <c r="K675" s="342"/>
      <c r="L675" s="342"/>
      <c r="M675" s="342"/>
      <c r="N675" s="306"/>
      <c r="O675" s="306"/>
      <c r="P675" s="306"/>
      <c r="Q675" s="306"/>
      <c r="R675" s="306"/>
      <c r="S675" s="306"/>
      <c r="T675" s="306"/>
      <c r="U675" s="306"/>
      <c r="V675" s="306"/>
      <c r="W675" s="306"/>
      <c r="X675" s="306"/>
      <c r="Y675" s="306"/>
      <c r="Z675" s="306"/>
      <c r="AA675" s="306"/>
      <c r="AB675" s="306"/>
      <c r="AC675" s="306"/>
      <c r="AD675" s="306"/>
      <c r="AE675" s="306"/>
      <c r="AF675" s="306"/>
      <c r="AG675" s="306"/>
      <c r="AH675" s="306"/>
      <c r="AI675" s="306"/>
      <c r="AJ675" s="306"/>
      <c r="AK675" s="306"/>
      <c r="AL675" s="306"/>
      <c r="AM675" s="306"/>
      <c r="AN675" s="306"/>
      <c r="AO675" s="306"/>
      <c r="AP675" s="306"/>
      <c r="AQ675" s="306"/>
      <c r="AR675" s="306"/>
      <c r="AS675" s="306"/>
      <c r="AT675" s="306"/>
      <c r="AU675" s="306"/>
      <c r="AV675" s="306"/>
      <c r="AW675" s="306"/>
      <c r="AX675" s="306"/>
      <c r="AY675" s="306"/>
      <c r="AZ675" s="306"/>
      <c r="BA675" s="306"/>
      <c r="BB675" s="306"/>
      <c r="BC675" s="306"/>
      <c r="BD675" s="306"/>
      <c r="BE675" s="306"/>
      <c r="BF675" s="306"/>
      <c r="BG675" s="306"/>
      <c r="BH675" s="306"/>
      <c r="BI675" s="306"/>
    </row>
    <row r="676" spans="9:61" s="308" customFormat="1" x14ac:dyDescent="0.35">
      <c r="I676" s="324"/>
      <c r="K676" s="342"/>
      <c r="L676" s="342"/>
      <c r="M676" s="342"/>
      <c r="N676" s="306"/>
      <c r="O676" s="306"/>
      <c r="P676" s="306"/>
      <c r="Q676" s="306"/>
      <c r="R676" s="306"/>
      <c r="S676" s="306"/>
      <c r="T676" s="306"/>
      <c r="U676" s="306"/>
      <c r="V676" s="306"/>
      <c r="W676" s="306"/>
      <c r="X676" s="306"/>
      <c r="Y676" s="306"/>
      <c r="Z676" s="306"/>
      <c r="AA676" s="306"/>
      <c r="AB676" s="306"/>
      <c r="AC676" s="306"/>
      <c r="AD676" s="306"/>
      <c r="AE676" s="306"/>
      <c r="AF676" s="306"/>
      <c r="AG676" s="306"/>
      <c r="AH676" s="306"/>
      <c r="AI676" s="306"/>
      <c r="AJ676" s="306"/>
      <c r="AK676" s="306"/>
      <c r="AL676" s="306"/>
      <c r="AM676" s="306"/>
      <c r="AN676" s="306"/>
      <c r="AO676" s="306"/>
      <c r="AP676" s="306"/>
      <c r="AQ676" s="306"/>
      <c r="AR676" s="306"/>
      <c r="AS676" s="306"/>
      <c r="AT676" s="306"/>
      <c r="AU676" s="306"/>
      <c r="AV676" s="306"/>
      <c r="AW676" s="306"/>
      <c r="AX676" s="306"/>
      <c r="AY676" s="306"/>
      <c r="AZ676" s="306"/>
      <c r="BA676" s="306"/>
      <c r="BB676" s="306"/>
      <c r="BC676" s="306"/>
      <c r="BD676" s="306"/>
      <c r="BE676" s="306"/>
      <c r="BF676" s="306"/>
      <c r="BG676" s="306"/>
      <c r="BH676" s="306"/>
      <c r="BI676" s="306"/>
    </row>
    <row r="677" spans="9:61" s="308" customFormat="1" x14ac:dyDescent="0.35">
      <c r="I677" s="324"/>
      <c r="K677" s="342"/>
      <c r="L677" s="342"/>
      <c r="M677" s="342"/>
      <c r="N677" s="306"/>
      <c r="O677" s="306"/>
      <c r="P677" s="306"/>
      <c r="Q677" s="306"/>
      <c r="R677" s="306"/>
      <c r="S677" s="306"/>
      <c r="T677" s="306"/>
      <c r="U677" s="306"/>
      <c r="V677" s="306"/>
      <c r="W677" s="306"/>
      <c r="X677" s="306"/>
      <c r="Y677" s="306"/>
      <c r="Z677" s="306"/>
      <c r="AA677" s="306"/>
      <c r="AB677" s="306"/>
      <c r="AC677" s="306"/>
      <c r="AD677" s="306"/>
      <c r="AE677" s="306"/>
      <c r="AF677" s="306"/>
      <c r="AG677" s="306"/>
      <c r="AH677" s="306"/>
      <c r="AI677" s="306"/>
      <c r="AJ677" s="306"/>
      <c r="AK677" s="306"/>
      <c r="AL677" s="306"/>
      <c r="AM677" s="306"/>
      <c r="AN677" s="306"/>
      <c r="AO677" s="306"/>
      <c r="AP677" s="306"/>
      <c r="AQ677" s="306"/>
      <c r="AR677" s="306"/>
      <c r="AS677" s="306"/>
      <c r="AT677" s="306"/>
      <c r="AU677" s="306"/>
      <c r="AV677" s="306"/>
      <c r="AW677" s="306"/>
      <c r="AX677" s="306"/>
      <c r="AY677" s="306"/>
      <c r="AZ677" s="306"/>
      <c r="BA677" s="306"/>
      <c r="BB677" s="306"/>
      <c r="BC677" s="306"/>
      <c r="BD677" s="306"/>
      <c r="BE677" s="306"/>
      <c r="BF677" s="306"/>
      <c r="BG677" s="306"/>
      <c r="BH677" s="306"/>
      <c r="BI677" s="306"/>
    </row>
    <row r="678" spans="9:61" s="308" customFormat="1" x14ac:dyDescent="0.35">
      <c r="I678" s="324"/>
      <c r="K678" s="342"/>
      <c r="L678" s="342"/>
      <c r="M678" s="342"/>
      <c r="N678" s="306"/>
      <c r="O678" s="306"/>
      <c r="P678" s="306"/>
      <c r="Q678" s="306"/>
      <c r="R678" s="306"/>
      <c r="S678" s="306"/>
      <c r="T678" s="306"/>
      <c r="U678" s="306"/>
      <c r="V678" s="306"/>
      <c r="W678" s="306"/>
      <c r="X678" s="306"/>
      <c r="Y678" s="306"/>
      <c r="Z678" s="306"/>
      <c r="AA678" s="306"/>
      <c r="AB678" s="306"/>
      <c r="AC678" s="306"/>
      <c r="AD678" s="306"/>
      <c r="AE678" s="306"/>
      <c r="AF678" s="306"/>
      <c r="AG678" s="306"/>
      <c r="AH678" s="306"/>
      <c r="AI678" s="306"/>
      <c r="AJ678" s="306"/>
      <c r="AK678" s="306"/>
      <c r="AL678" s="306"/>
      <c r="AM678" s="306"/>
      <c r="AN678" s="306"/>
      <c r="AO678" s="306"/>
      <c r="AP678" s="306"/>
      <c r="AQ678" s="306"/>
      <c r="AR678" s="306"/>
      <c r="AS678" s="306"/>
      <c r="AT678" s="306"/>
      <c r="AU678" s="306"/>
      <c r="AV678" s="306"/>
      <c r="AW678" s="306"/>
      <c r="AX678" s="306"/>
      <c r="AY678" s="306"/>
      <c r="AZ678" s="306"/>
      <c r="BA678" s="306"/>
      <c r="BB678" s="306"/>
      <c r="BC678" s="306"/>
      <c r="BD678" s="306"/>
      <c r="BE678" s="306"/>
      <c r="BF678" s="306"/>
      <c r="BG678" s="306"/>
      <c r="BH678" s="306"/>
      <c r="BI678" s="306"/>
    </row>
    <row r="679" spans="9:61" s="308" customFormat="1" x14ac:dyDescent="0.35">
      <c r="I679" s="324"/>
      <c r="K679" s="342"/>
      <c r="L679" s="342"/>
      <c r="M679" s="342"/>
      <c r="N679" s="306"/>
      <c r="O679" s="306"/>
      <c r="P679" s="306"/>
      <c r="Q679" s="306"/>
      <c r="R679" s="306"/>
      <c r="S679" s="306"/>
      <c r="T679" s="306"/>
      <c r="U679" s="306"/>
      <c r="V679" s="306"/>
      <c r="W679" s="306"/>
      <c r="X679" s="306"/>
      <c r="Y679" s="306"/>
      <c r="Z679" s="306"/>
      <c r="AA679" s="306"/>
      <c r="AB679" s="306"/>
      <c r="AC679" s="306"/>
      <c r="AD679" s="306"/>
      <c r="AE679" s="306"/>
      <c r="AF679" s="306"/>
      <c r="AG679" s="306"/>
      <c r="AH679" s="306"/>
      <c r="AI679" s="306"/>
      <c r="AJ679" s="306"/>
      <c r="AK679" s="306"/>
      <c r="AL679" s="306"/>
      <c r="AM679" s="306"/>
      <c r="AN679" s="306"/>
      <c r="AO679" s="306"/>
      <c r="AP679" s="306"/>
      <c r="AQ679" s="306"/>
      <c r="AR679" s="306"/>
      <c r="AS679" s="306"/>
      <c r="AT679" s="306"/>
      <c r="AU679" s="306"/>
      <c r="AV679" s="306"/>
      <c r="AW679" s="306"/>
      <c r="AX679" s="306"/>
      <c r="AY679" s="306"/>
      <c r="AZ679" s="306"/>
      <c r="BA679" s="306"/>
      <c r="BB679" s="306"/>
      <c r="BC679" s="306"/>
      <c r="BD679" s="306"/>
      <c r="BE679" s="306"/>
      <c r="BF679" s="306"/>
      <c r="BG679" s="306"/>
      <c r="BH679" s="306"/>
      <c r="BI679" s="306"/>
    </row>
    <row r="680" spans="9:61" s="308" customFormat="1" x14ac:dyDescent="0.35">
      <c r="I680" s="324"/>
      <c r="K680" s="342"/>
      <c r="L680" s="342"/>
      <c r="M680" s="342"/>
      <c r="N680" s="306"/>
      <c r="O680" s="306"/>
      <c r="P680" s="306"/>
      <c r="Q680" s="306"/>
      <c r="R680" s="306"/>
      <c r="S680" s="306"/>
      <c r="T680" s="306"/>
      <c r="U680" s="306"/>
      <c r="V680" s="306"/>
      <c r="W680" s="306"/>
      <c r="X680" s="306"/>
      <c r="Y680" s="306"/>
      <c r="Z680" s="306"/>
      <c r="AA680" s="306"/>
      <c r="AB680" s="306"/>
      <c r="AC680" s="306"/>
      <c r="AD680" s="306"/>
      <c r="AE680" s="306"/>
      <c r="AF680" s="306"/>
      <c r="AG680" s="306"/>
      <c r="AH680" s="306"/>
      <c r="AI680" s="306"/>
      <c r="AJ680" s="306"/>
      <c r="AK680" s="306"/>
      <c r="AL680" s="306"/>
      <c r="AM680" s="306"/>
      <c r="AN680" s="306"/>
      <c r="AO680" s="306"/>
      <c r="AP680" s="306"/>
      <c r="AQ680" s="306"/>
      <c r="AR680" s="306"/>
      <c r="AS680" s="306"/>
      <c r="AT680" s="306"/>
      <c r="AU680" s="306"/>
      <c r="AV680" s="306"/>
      <c r="AW680" s="306"/>
      <c r="AX680" s="306"/>
      <c r="AY680" s="306"/>
      <c r="AZ680" s="306"/>
      <c r="BA680" s="306"/>
      <c r="BB680" s="306"/>
      <c r="BC680" s="306"/>
      <c r="BD680" s="306"/>
      <c r="BE680" s="306"/>
      <c r="BF680" s="306"/>
      <c r="BG680" s="306"/>
      <c r="BH680" s="306"/>
      <c r="BI680" s="306"/>
    </row>
    <row r="681" spans="9:61" s="308" customFormat="1" x14ac:dyDescent="0.35">
      <c r="I681" s="324"/>
      <c r="K681" s="342"/>
      <c r="L681" s="342"/>
      <c r="M681" s="342"/>
      <c r="N681" s="306"/>
      <c r="O681" s="306"/>
      <c r="P681" s="306"/>
      <c r="Q681" s="306"/>
      <c r="R681" s="306"/>
      <c r="S681" s="306"/>
      <c r="T681" s="306"/>
      <c r="U681" s="306"/>
      <c r="V681" s="306"/>
      <c r="W681" s="306"/>
      <c r="X681" s="306"/>
      <c r="Y681" s="306"/>
      <c r="Z681" s="306"/>
      <c r="AA681" s="306"/>
      <c r="AB681" s="306"/>
      <c r="AC681" s="306"/>
      <c r="AD681" s="306"/>
      <c r="AE681" s="306"/>
      <c r="AF681" s="306"/>
      <c r="AG681" s="306"/>
      <c r="AH681" s="306"/>
      <c r="AI681" s="306"/>
      <c r="AJ681" s="306"/>
      <c r="AK681" s="306"/>
      <c r="AL681" s="306"/>
      <c r="AM681" s="306"/>
      <c r="AN681" s="306"/>
      <c r="AO681" s="306"/>
      <c r="AP681" s="306"/>
      <c r="AQ681" s="306"/>
      <c r="AR681" s="306"/>
      <c r="AS681" s="306"/>
      <c r="AT681" s="306"/>
      <c r="AU681" s="306"/>
      <c r="AV681" s="306"/>
      <c r="AW681" s="306"/>
      <c r="AX681" s="306"/>
      <c r="AY681" s="306"/>
      <c r="AZ681" s="306"/>
      <c r="BA681" s="306"/>
      <c r="BB681" s="306"/>
      <c r="BC681" s="306"/>
      <c r="BD681" s="306"/>
      <c r="BE681" s="306"/>
      <c r="BF681" s="306"/>
      <c r="BG681" s="306"/>
      <c r="BH681" s="306"/>
      <c r="BI681" s="306"/>
    </row>
    <row r="682" spans="9:61" s="308" customFormat="1" x14ac:dyDescent="0.35">
      <c r="I682" s="324"/>
      <c r="K682" s="342"/>
      <c r="L682" s="342"/>
      <c r="M682" s="342"/>
      <c r="N682" s="306"/>
      <c r="O682" s="306"/>
      <c r="P682" s="306"/>
      <c r="Q682" s="306"/>
      <c r="R682" s="306"/>
      <c r="S682" s="306"/>
      <c r="T682" s="306"/>
      <c r="U682" s="306"/>
      <c r="V682" s="306"/>
      <c r="W682" s="306"/>
      <c r="X682" s="306"/>
      <c r="Y682" s="306"/>
      <c r="Z682" s="306"/>
      <c r="AA682" s="306"/>
      <c r="AB682" s="306"/>
      <c r="AC682" s="306"/>
      <c r="AD682" s="306"/>
      <c r="AE682" s="306"/>
      <c r="AF682" s="306"/>
      <c r="AG682" s="306"/>
      <c r="AH682" s="306"/>
      <c r="AI682" s="306"/>
      <c r="AJ682" s="306"/>
      <c r="AK682" s="306"/>
      <c r="AL682" s="306"/>
      <c r="AM682" s="306"/>
      <c r="AN682" s="306"/>
      <c r="AO682" s="306"/>
      <c r="AP682" s="306"/>
      <c r="AQ682" s="306"/>
      <c r="AR682" s="306"/>
      <c r="AS682" s="306"/>
      <c r="AT682" s="306"/>
      <c r="AU682" s="306"/>
      <c r="AV682" s="306"/>
      <c r="AW682" s="306"/>
      <c r="AX682" s="306"/>
      <c r="AY682" s="306"/>
      <c r="AZ682" s="306"/>
      <c r="BA682" s="306"/>
      <c r="BB682" s="306"/>
      <c r="BC682" s="306"/>
      <c r="BD682" s="306"/>
      <c r="BE682" s="306"/>
      <c r="BF682" s="306"/>
      <c r="BG682" s="306"/>
      <c r="BH682" s="306"/>
      <c r="BI682" s="306"/>
    </row>
    <row r="683" spans="9:61" s="308" customFormat="1" x14ac:dyDescent="0.35">
      <c r="I683" s="324"/>
      <c r="K683" s="342"/>
      <c r="L683" s="342"/>
      <c r="M683" s="342"/>
      <c r="N683" s="306"/>
      <c r="O683" s="306"/>
      <c r="P683" s="306"/>
      <c r="Q683" s="306"/>
      <c r="R683" s="306"/>
      <c r="S683" s="306"/>
      <c r="T683" s="306"/>
      <c r="U683" s="306"/>
      <c r="V683" s="306"/>
      <c r="W683" s="306"/>
      <c r="X683" s="306"/>
      <c r="Y683" s="306"/>
      <c r="Z683" s="306"/>
      <c r="AA683" s="306"/>
      <c r="AB683" s="306"/>
      <c r="AC683" s="306"/>
      <c r="AD683" s="306"/>
      <c r="AE683" s="306"/>
      <c r="AF683" s="306"/>
      <c r="AG683" s="306"/>
      <c r="AH683" s="306"/>
      <c r="AI683" s="306"/>
      <c r="AJ683" s="306"/>
      <c r="AK683" s="306"/>
      <c r="AL683" s="306"/>
      <c r="AM683" s="306"/>
      <c r="AN683" s="306"/>
      <c r="AO683" s="306"/>
      <c r="AP683" s="306"/>
      <c r="AQ683" s="306"/>
      <c r="AR683" s="306"/>
      <c r="AS683" s="306"/>
      <c r="AT683" s="306"/>
      <c r="AU683" s="306"/>
      <c r="AV683" s="306"/>
      <c r="AW683" s="306"/>
      <c r="AX683" s="306"/>
      <c r="AY683" s="306"/>
      <c r="AZ683" s="306"/>
      <c r="BA683" s="306"/>
      <c r="BB683" s="306"/>
      <c r="BC683" s="306"/>
      <c r="BD683" s="306"/>
      <c r="BE683" s="306"/>
      <c r="BF683" s="306"/>
      <c r="BG683" s="306"/>
      <c r="BH683" s="306"/>
      <c r="BI683" s="306"/>
    </row>
    <row r="684" spans="9:61" s="308" customFormat="1" x14ac:dyDescent="0.35">
      <c r="I684" s="324"/>
      <c r="K684" s="342"/>
      <c r="L684" s="342"/>
      <c r="M684" s="342"/>
      <c r="N684" s="306"/>
      <c r="O684" s="306"/>
      <c r="P684" s="306"/>
      <c r="Q684" s="306"/>
      <c r="R684" s="306"/>
      <c r="S684" s="306"/>
      <c r="T684" s="306"/>
      <c r="U684" s="306"/>
      <c r="V684" s="306"/>
      <c r="W684" s="306"/>
      <c r="X684" s="306"/>
      <c r="Y684" s="306"/>
      <c r="Z684" s="306"/>
      <c r="AA684" s="306"/>
      <c r="AB684" s="306"/>
      <c r="AC684" s="306"/>
      <c r="AD684" s="306"/>
      <c r="AE684" s="306"/>
      <c r="AF684" s="306"/>
      <c r="AG684" s="306"/>
      <c r="AH684" s="306"/>
      <c r="AI684" s="306"/>
      <c r="AJ684" s="306"/>
      <c r="AK684" s="306"/>
      <c r="AL684" s="306"/>
      <c r="AM684" s="306"/>
      <c r="AN684" s="306"/>
      <c r="AO684" s="306"/>
      <c r="AP684" s="306"/>
      <c r="AQ684" s="306"/>
      <c r="AR684" s="306"/>
      <c r="AS684" s="306"/>
      <c r="AT684" s="306"/>
      <c r="AU684" s="306"/>
      <c r="AV684" s="306"/>
      <c r="AW684" s="306"/>
      <c r="AX684" s="306"/>
      <c r="AY684" s="306"/>
      <c r="AZ684" s="306"/>
      <c r="BA684" s="306"/>
      <c r="BB684" s="306"/>
      <c r="BC684" s="306"/>
      <c r="BD684" s="306"/>
      <c r="BE684" s="306"/>
      <c r="BF684" s="306"/>
      <c r="BG684" s="306"/>
      <c r="BH684" s="306"/>
      <c r="BI684" s="306"/>
    </row>
    <row r="685" spans="9:61" s="308" customFormat="1" x14ac:dyDescent="0.35">
      <c r="I685" s="324"/>
      <c r="K685" s="342"/>
      <c r="L685" s="342"/>
      <c r="M685" s="342"/>
      <c r="N685" s="306"/>
      <c r="O685" s="306"/>
      <c r="P685" s="306"/>
      <c r="Q685" s="306"/>
      <c r="R685" s="306"/>
      <c r="S685" s="306"/>
      <c r="T685" s="306"/>
      <c r="U685" s="306"/>
      <c r="V685" s="306"/>
      <c r="W685" s="306"/>
      <c r="X685" s="306"/>
      <c r="Y685" s="306"/>
      <c r="Z685" s="306"/>
      <c r="AA685" s="306"/>
      <c r="AB685" s="306"/>
      <c r="AC685" s="306"/>
      <c r="AD685" s="306"/>
      <c r="AE685" s="306"/>
      <c r="AF685" s="306"/>
      <c r="AG685" s="306"/>
      <c r="AH685" s="306"/>
      <c r="AI685" s="306"/>
      <c r="AJ685" s="306"/>
      <c r="AK685" s="306"/>
      <c r="AL685" s="306"/>
      <c r="AM685" s="306"/>
      <c r="AN685" s="306"/>
      <c r="AO685" s="306"/>
      <c r="AP685" s="306"/>
      <c r="AQ685" s="306"/>
      <c r="AR685" s="306"/>
      <c r="AS685" s="306"/>
      <c r="AT685" s="306"/>
      <c r="AU685" s="306"/>
      <c r="AV685" s="306"/>
      <c r="AW685" s="306"/>
      <c r="AX685" s="306"/>
      <c r="AY685" s="306"/>
      <c r="AZ685" s="306"/>
      <c r="BA685" s="306"/>
      <c r="BB685" s="306"/>
      <c r="BC685" s="306"/>
      <c r="BD685" s="306"/>
      <c r="BE685" s="306"/>
      <c r="BF685" s="306"/>
      <c r="BG685" s="306"/>
      <c r="BH685" s="306"/>
      <c r="BI685" s="306"/>
    </row>
    <row r="686" spans="9:61" s="308" customFormat="1" x14ac:dyDescent="0.35">
      <c r="I686" s="324"/>
      <c r="K686" s="342"/>
      <c r="L686" s="342"/>
      <c r="M686" s="342"/>
      <c r="N686" s="306"/>
      <c r="O686" s="306"/>
      <c r="P686" s="306"/>
      <c r="Q686" s="306"/>
      <c r="R686" s="306"/>
      <c r="S686" s="306"/>
      <c r="T686" s="306"/>
      <c r="U686" s="306"/>
      <c r="V686" s="306"/>
      <c r="W686" s="306"/>
      <c r="X686" s="306"/>
      <c r="Y686" s="306"/>
      <c r="Z686" s="306"/>
      <c r="AA686" s="306"/>
      <c r="AB686" s="306"/>
      <c r="AC686" s="306"/>
      <c r="AD686" s="306"/>
      <c r="AE686" s="306"/>
      <c r="AF686" s="306"/>
      <c r="AG686" s="306"/>
      <c r="AH686" s="306"/>
      <c r="AI686" s="306"/>
      <c r="AJ686" s="306"/>
      <c r="AK686" s="306"/>
      <c r="AL686" s="306"/>
      <c r="AM686" s="306"/>
      <c r="AN686" s="306"/>
      <c r="AO686" s="306"/>
      <c r="AP686" s="306"/>
      <c r="AQ686" s="306"/>
      <c r="AR686" s="306"/>
      <c r="AS686" s="306"/>
      <c r="AT686" s="306"/>
      <c r="AU686" s="306"/>
      <c r="AV686" s="306"/>
      <c r="AW686" s="306"/>
      <c r="AX686" s="306"/>
      <c r="AY686" s="306"/>
      <c r="AZ686" s="306"/>
      <c r="BA686" s="306"/>
      <c r="BB686" s="306"/>
      <c r="BC686" s="306"/>
      <c r="BD686" s="306"/>
      <c r="BE686" s="306"/>
      <c r="BF686" s="306"/>
      <c r="BG686" s="306"/>
      <c r="BH686" s="306"/>
      <c r="BI686" s="306"/>
    </row>
    <row r="687" spans="9:61" s="308" customFormat="1" x14ac:dyDescent="0.35">
      <c r="I687" s="324"/>
      <c r="K687" s="342"/>
      <c r="L687" s="342"/>
      <c r="M687" s="342"/>
      <c r="N687" s="306"/>
      <c r="O687" s="306"/>
      <c r="P687" s="306"/>
      <c r="Q687" s="306"/>
      <c r="R687" s="306"/>
      <c r="S687" s="306"/>
      <c r="T687" s="306"/>
      <c r="U687" s="306"/>
      <c r="V687" s="306"/>
      <c r="W687" s="306"/>
      <c r="X687" s="306"/>
      <c r="Y687" s="306"/>
      <c r="Z687" s="306"/>
      <c r="AA687" s="306"/>
      <c r="AB687" s="306"/>
      <c r="AC687" s="306"/>
      <c r="AD687" s="306"/>
      <c r="AE687" s="306"/>
      <c r="AF687" s="306"/>
      <c r="AG687" s="306"/>
      <c r="AH687" s="306"/>
      <c r="AI687" s="306"/>
      <c r="AJ687" s="306"/>
      <c r="AK687" s="306"/>
      <c r="AL687" s="306"/>
      <c r="AM687" s="306"/>
      <c r="AN687" s="306"/>
      <c r="AO687" s="306"/>
      <c r="AP687" s="306"/>
      <c r="AQ687" s="306"/>
      <c r="AR687" s="306"/>
      <c r="AS687" s="306"/>
      <c r="AT687" s="306"/>
      <c r="AU687" s="306"/>
      <c r="AV687" s="306"/>
      <c r="AW687" s="306"/>
      <c r="AX687" s="306"/>
      <c r="AY687" s="306"/>
      <c r="AZ687" s="306"/>
      <c r="BA687" s="306"/>
      <c r="BB687" s="306"/>
      <c r="BC687" s="306"/>
      <c r="BD687" s="306"/>
      <c r="BE687" s="306"/>
      <c r="BF687" s="306"/>
      <c r="BG687" s="306"/>
      <c r="BH687" s="306"/>
      <c r="BI687" s="306"/>
    </row>
    <row r="688" spans="9:61" s="308" customFormat="1" x14ac:dyDescent="0.35">
      <c r="I688" s="324"/>
      <c r="K688" s="342"/>
      <c r="L688" s="342"/>
      <c r="M688" s="342"/>
      <c r="N688" s="306"/>
      <c r="O688" s="306"/>
      <c r="P688" s="306"/>
      <c r="Q688" s="306"/>
      <c r="R688" s="306"/>
      <c r="S688" s="306"/>
      <c r="T688" s="306"/>
      <c r="U688" s="306"/>
      <c r="V688" s="306"/>
      <c r="W688" s="306"/>
      <c r="X688" s="306"/>
      <c r="Y688" s="306"/>
      <c r="Z688" s="306"/>
      <c r="AA688" s="306"/>
      <c r="AB688" s="306"/>
      <c r="AC688" s="306"/>
      <c r="AD688" s="306"/>
      <c r="AE688" s="306"/>
      <c r="AF688" s="306"/>
      <c r="AG688" s="306"/>
      <c r="AH688" s="306"/>
      <c r="AI688" s="306"/>
      <c r="AJ688" s="306"/>
      <c r="AK688" s="306"/>
      <c r="AL688" s="306"/>
      <c r="AM688" s="306"/>
      <c r="AN688" s="306"/>
      <c r="AO688" s="306"/>
      <c r="AP688" s="306"/>
      <c r="AQ688" s="306"/>
      <c r="AR688" s="306"/>
      <c r="AS688" s="306"/>
      <c r="AT688" s="306"/>
      <c r="AU688" s="306"/>
      <c r="AV688" s="306"/>
      <c r="AW688" s="306"/>
      <c r="AX688" s="306"/>
      <c r="AY688" s="306"/>
      <c r="AZ688" s="306"/>
      <c r="BA688" s="306"/>
      <c r="BB688" s="306"/>
      <c r="BC688" s="306"/>
      <c r="BD688" s="306"/>
      <c r="BE688" s="306"/>
      <c r="BF688" s="306"/>
      <c r="BG688" s="306"/>
      <c r="BH688" s="306"/>
      <c r="BI688" s="306"/>
    </row>
    <row r="689" spans="9:61" s="308" customFormat="1" x14ac:dyDescent="0.35">
      <c r="I689" s="324"/>
      <c r="K689" s="342"/>
      <c r="L689" s="342"/>
      <c r="M689" s="342"/>
      <c r="N689" s="306"/>
      <c r="O689" s="306"/>
      <c r="P689" s="306"/>
      <c r="Q689" s="306"/>
      <c r="R689" s="306"/>
      <c r="S689" s="306"/>
      <c r="T689" s="306"/>
      <c r="U689" s="306"/>
      <c r="V689" s="306"/>
      <c r="W689" s="306"/>
      <c r="X689" s="306"/>
      <c r="Y689" s="306"/>
      <c r="Z689" s="306"/>
      <c r="AA689" s="306"/>
      <c r="AB689" s="306"/>
      <c r="AC689" s="306"/>
      <c r="AD689" s="306"/>
      <c r="AE689" s="306"/>
      <c r="AF689" s="306"/>
      <c r="AG689" s="306"/>
      <c r="AH689" s="306"/>
      <c r="AI689" s="306"/>
      <c r="AJ689" s="306"/>
      <c r="AK689" s="306"/>
      <c r="AL689" s="306"/>
      <c r="AM689" s="306"/>
      <c r="AN689" s="306"/>
      <c r="AO689" s="306"/>
      <c r="AP689" s="306"/>
      <c r="AQ689" s="306"/>
      <c r="AR689" s="306"/>
      <c r="AS689" s="306"/>
      <c r="AT689" s="306"/>
      <c r="AU689" s="306"/>
      <c r="AV689" s="306"/>
      <c r="AW689" s="306"/>
      <c r="AX689" s="306"/>
      <c r="AY689" s="306"/>
      <c r="AZ689" s="306"/>
      <c r="BA689" s="306"/>
      <c r="BB689" s="306"/>
      <c r="BC689" s="306"/>
      <c r="BD689" s="306"/>
      <c r="BE689" s="306"/>
      <c r="BF689" s="306"/>
      <c r="BG689" s="306"/>
      <c r="BH689" s="306"/>
      <c r="BI689" s="306"/>
    </row>
    <row r="690" spans="9:61" s="308" customFormat="1" x14ac:dyDescent="0.35">
      <c r="I690" s="324"/>
      <c r="K690" s="342"/>
      <c r="L690" s="342"/>
      <c r="M690" s="342"/>
      <c r="N690" s="306"/>
      <c r="O690" s="306"/>
      <c r="P690" s="306"/>
      <c r="Q690" s="306"/>
      <c r="R690" s="306"/>
      <c r="S690" s="306"/>
      <c r="T690" s="306"/>
      <c r="U690" s="306"/>
      <c r="V690" s="306"/>
      <c r="W690" s="306"/>
      <c r="X690" s="306"/>
      <c r="Y690" s="306"/>
      <c r="Z690" s="306"/>
      <c r="AA690" s="306"/>
      <c r="AB690" s="306"/>
      <c r="AC690" s="306"/>
      <c r="AD690" s="306"/>
      <c r="AE690" s="306"/>
      <c r="AF690" s="306"/>
      <c r="AG690" s="306"/>
      <c r="AH690" s="306"/>
      <c r="AI690" s="306"/>
      <c r="AJ690" s="306"/>
      <c r="AK690" s="306"/>
      <c r="AL690" s="306"/>
      <c r="AM690" s="306"/>
      <c r="AN690" s="306"/>
      <c r="AO690" s="306"/>
      <c r="AP690" s="306"/>
      <c r="AQ690" s="306"/>
      <c r="AR690" s="306"/>
      <c r="AS690" s="306"/>
      <c r="AT690" s="306"/>
      <c r="AU690" s="306"/>
      <c r="AV690" s="306"/>
      <c r="AW690" s="306"/>
      <c r="AX690" s="306"/>
      <c r="AY690" s="306"/>
      <c r="AZ690" s="306"/>
      <c r="BA690" s="306"/>
      <c r="BB690" s="306"/>
      <c r="BC690" s="306"/>
      <c r="BD690" s="306"/>
      <c r="BE690" s="306"/>
      <c r="BF690" s="306"/>
      <c r="BG690" s="306"/>
      <c r="BH690" s="306"/>
      <c r="BI690" s="306"/>
    </row>
    <row r="691" spans="9:61" s="308" customFormat="1" x14ac:dyDescent="0.35">
      <c r="I691" s="324"/>
      <c r="K691" s="342"/>
      <c r="L691" s="342"/>
      <c r="M691" s="342"/>
      <c r="N691" s="306"/>
      <c r="O691" s="306"/>
      <c r="P691" s="306"/>
      <c r="Q691" s="306"/>
      <c r="R691" s="306"/>
      <c r="S691" s="306"/>
      <c r="T691" s="306"/>
      <c r="U691" s="306"/>
      <c r="V691" s="306"/>
      <c r="W691" s="306"/>
      <c r="X691" s="306"/>
      <c r="Y691" s="306"/>
      <c r="Z691" s="306"/>
      <c r="AA691" s="306"/>
      <c r="AB691" s="306"/>
      <c r="AC691" s="306"/>
      <c r="AD691" s="306"/>
      <c r="AE691" s="306"/>
      <c r="AF691" s="306"/>
      <c r="AG691" s="306"/>
      <c r="AH691" s="306"/>
      <c r="AI691" s="306"/>
      <c r="AJ691" s="306"/>
      <c r="AK691" s="306"/>
      <c r="AL691" s="306"/>
      <c r="AM691" s="306"/>
      <c r="AN691" s="306"/>
      <c r="AO691" s="306"/>
      <c r="AP691" s="306"/>
      <c r="AQ691" s="306"/>
      <c r="AR691" s="306"/>
      <c r="AS691" s="306"/>
      <c r="AT691" s="306"/>
      <c r="AU691" s="306"/>
      <c r="AV691" s="306"/>
      <c r="AW691" s="306"/>
      <c r="AX691" s="306"/>
      <c r="AY691" s="306"/>
      <c r="AZ691" s="306"/>
      <c r="BA691" s="306"/>
      <c r="BB691" s="306"/>
      <c r="BC691" s="306"/>
      <c r="BD691" s="306"/>
      <c r="BE691" s="306"/>
      <c r="BF691" s="306"/>
      <c r="BG691" s="306"/>
      <c r="BH691" s="306"/>
      <c r="BI691" s="306"/>
    </row>
    <row r="692" spans="9:61" s="308" customFormat="1" x14ac:dyDescent="0.35">
      <c r="I692" s="324"/>
      <c r="K692" s="342"/>
      <c r="L692" s="342"/>
      <c r="M692" s="342"/>
      <c r="N692" s="306"/>
      <c r="O692" s="306"/>
      <c r="P692" s="306"/>
      <c r="Q692" s="306"/>
      <c r="R692" s="306"/>
      <c r="S692" s="306"/>
      <c r="T692" s="306"/>
      <c r="U692" s="306"/>
      <c r="V692" s="306"/>
      <c r="W692" s="306"/>
      <c r="X692" s="306"/>
      <c r="Y692" s="306"/>
      <c r="Z692" s="306"/>
      <c r="AA692" s="306"/>
      <c r="AB692" s="306"/>
      <c r="AC692" s="306"/>
      <c r="AD692" s="306"/>
      <c r="AE692" s="306"/>
      <c r="AF692" s="306"/>
      <c r="AG692" s="306"/>
      <c r="AH692" s="306"/>
      <c r="AI692" s="306"/>
      <c r="AJ692" s="306"/>
      <c r="AK692" s="306"/>
      <c r="AL692" s="306"/>
      <c r="AM692" s="306"/>
      <c r="AN692" s="306"/>
      <c r="AO692" s="306"/>
      <c r="AP692" s="306"/>
      <c r="AQ692" s="306"/>
      <c r="AR692" s="306"/>
      <c r="AS692" s="306"/>
      <c r="AT692" s="306"/>
      <c r="AU692" s="306"/>
      <c r="AV692" s="306"/>
      <c r="AW692" s="306"/>
      <c r="AX692" s="306"/>
      <c r="AY692" s="306"/>
      <c r="AZ692" s="306"/>
      <c r="BA692" s="306"/>
      <c r="BB692" s="306"/>
      <c r="BC692" s="306"/>
      <c r="BD692" s="306"/>
      <c r="BE692" s="306"/>
      <c r="BF692" s="306"/>
      <c r="BG692" s="306"/>
      <c r="BH692" s="306"/>
      <c r="BI692" s="306"/>
    </row>
    <row r="693" spans="9:61" s="308" customFormat="1" x14ac:dyDescent="0.35">
      <c r="I693" s="324"/>
      <c r="K693" s="342"/>
      <c r="L693" s="342"/>
      <c r="M693" s="342"/>
      <c r="N693" s="306"/>
      <c r="O693" s="306"/>
      <c r="P693" s="306"/>
      <c r="Q693" s="306"/>
      <c r="R693" s="306"/>
      <c r="S693" s="306"/>
      <c r="T693" s="306"/>
      <c r="U693" s="306"/>
      <c r="V693" s="306"/>
      <c r="W693" s="306"/>
      <c r="X693" s="306"/>
      <c r="Y693" s="306"/>
      <c r="Z693" s="306"/>
      <c r="AA693" s="306"/>
      <c r="AB693" s="306"/>
      <c r="AC693" s="306"/>
      <c r="AD693" s="306"/>
      <c r="AE693" s="306"/>
      <c r="AF693" s="306"/>
      <c r="AG693" s="306"/>
      <c r="AH693" s="306"/>
      <c r="AI693" s="306"/>
      <c r="AJ693" s="306"/>
      <c r="AK693" s="306"/>
      <c r="AL693" s="306"/>
      <c r="AM693" s="306"/>
      <c r="AN693" s="306"/>
      <c r="AO693" s="306"/>
      <c r="AP693" s="306"/>
      <c r="AQ693" s="306"/>
      <c r="AR693" s="306"/>
      <c r="AS693" s="306"/>
      <c r="AT693" s="306"/>
      <c r="AU693" s="306"/>
      <c r="AV693" s="306"/>
      <c r="AW693" s="306"/>
      <c r="AX693" s="306"/>
      <c r="AY693" s="306"/>
      <c r="AZ693" s="306"/>
      <c r="BA693" s="306"/>
      <c r="BB693" s="306"/>
      <c r="BC693" s="306"/>
      <c r="BD693" s="306"/>
      <c r="BE693" s="306"/>
      <c r="BF693" s="306"/>
      <c r="BG693" s="306"/>
      <c r="BH693" s="306"/>
      <c r="BI693" s="306"/>
    </row>
    <row r="694" spans="9:61" s="308" customFormat="1" x14ac:dyDescent="0.35">
      <c r="I694" s="324"/>
      <c r="K694" s="342"/>
      <c r="L694" s="342"/>
      <c r="M694" s="342"/>
      <c r="N694" s="306"/>
      <c r="O694" s="306"/>
      <c r="P694" s="306"/>
      <c r="Q694" s="306"/>
      <c r="R694" s="306"/>
      <c r="S694" s="306"/>
      <c r="T694" s="306"/>
      <c r="U694" s="306"/>
      <c r="V694" s="306"/>
      <c r="W694" s="306"/>
      <c r="X694" s="306"/>
      <c r="Y694" s="306"/>
      <c r="Z694" s="306"/>
      <c r="AA694" s="306"/>
      <c r="AB694" s="306"/>
      <c r="AC694" s="306"/>
      <c r="AD694" s="306"/>
      <c r="AE694" s="306"/>
      <c r="AF694" s="306"/>
      <c r="AG694" s="306"/>
      <c r="AH694" s="306"/>
      <c r="AI694" s="306"/>
      <c r="AJ694" s="306"/>
      <c r="AK694" s="306"/>
      <c r="AL694" s="306"/>
      <c r="AM694" s="306"/>
      <c r="AN694" s="306"/>
      <c r="AO694" s="306"/>
      <c r="AP694" s="306"/>
      <c r="AQ694" s="306"/>
      <c r="AR694" s="306"/>
      <c r="AS694" s="306"/>
      <c r="AT694" s="306"/>
      <c r="AU694" s="306"/>
      <c r="AV694" s="306"/>
      <c r="AW694" s="306"/>
      <c r="AX694" s="306"/>
      <c r="AY694" s="306"/>
      <c r="AZ694" s="306"/>
      <c r="BA694" s="306"/>
      <c r="BB694" s="306"/>
      <c r="BC694" s="306"/>
      <c r="BD694" s="306"/>
      <c r="BE694" s="306"/>
      <c r="BF694" s="306"/>
      <c r="BG694" s="306"/>
      <c r="BH694" s="306"/>
      <c r="BI694" s="306"/>
    </row>
    <row r="695" spans="9:61" s="308" customFormat="1" x14ac:dyDescent="0.35">
      <c r="I695" s="324"/>
      <c r="K695" s="342"/>
      <c r="L695" s="342"/>
      <c r="M695" s="342"/>
      <c r="N695" s="306"/>
      <c r="O695" s="306"/>
      <c r="P695" s="306"/>
      <c r="Q695" s="306"/>
      <c r="R695" s="306"/>
      <c r="S695" s="306"/>
      <c r="T695" s="306"/>
      <c r="U695" s="306"/>
      <c r="V695" s="306"/>
      <c r="W695" s="306"/>
      <c r="X695" s="306"/>
      <c r="Y695" s="306"/>
      <c r="Z695" s="306"/>
      <c r="AA695" s="306"/>
      <c r="AB695" s="306"/>
      <c r="AC695" s="306"/>
      <c r="AD695" s="306"/>
      <c r="AE695" s="306"/>
      <c r="AF695" s="306"/>
      <c r="AG695" s="306"/>
      <c r="AH695" s="306"/>
      <c r="AI695" s="306"/>
      <c r="AJ695" s="306"/>
      <c r="AK695" s="306"/>
      <c r="AL695" s="306"/>
      <c r="AM695" s="306"/>
      <c r="AN695" s="306"/>
      <c r="AO695" s="306"/>
      <c r="AP695" s="306"/>
      <c r="AQ695" s="306"/>
      <c r="AR695" s="306"/>
      <c r="AS695" s="306"/>
      <c r="AT695" s="306"/>
      <c r="AU695" s="306"/>
      <c r="AV695" s="306"/>
      <c r="AW695" s="306"/>
      <c r="AX695" s="306"/>
      <c r="AY695" s="306"/>
      <c r="AZ695" s="306"/>
      <c r="BA695" s="306"/>
      <c r="BB695" s="306"/>
      <c r="BC695" s="306"/>
      <c r="BD695" s="306"/>
      <c r="BE695" s="306"/>
      <c r="BF695" s="306"/>
      <c r="BG695" s="306"/>
      <c r="BH695" s="306"/>
      <c r="BI695" s="306"/>
    </row>
    <row r="696" spans="9:61" s="308" customFormat="1" x14ac:dyDescent="0.35">
      <c r="I696" s="324"/>
      <c r="K696" s="342"/>
      <c r="L696" s="342"/>
      <c r="M696" s="342"/>
      <c r="N696" s="306"/>
      <c r="O696" s="306"/>
      <c r="P696" s="306"/>
      <c r="Q696" s="306"/>
      <c r="R696" s="306"/>
      <c r="S696" s="306"/>
      <c r="T696" s="306"/>
      <c r="U696" s="306"/>
      <c r="V696" s="306"/>
      <c r="W696" s="306"/>
      <c r="X696" s="306"/>
      <c r="Y696" s="306"/>
      <c r="Z696" s="306"/>
      <c r="AA696" s="306"/>
      <c r="AB696" s="306"/>
      <c r="AC696" s="306"/>
      <c r="AD696" s="306"/>
      <c r="AE696" s="306"/>
      <c r="AF696" s="306"/>
      <c r="AG696" s="306"/>
      <c r="AH696" s="306"/>
      <c r="AI696" s="306"/>
      <c r="AJ696" s="306"/>
      <c r="AK696" s="306"/>
      <c r="AL696" s="306"/>
      <c r="AM696" s="306"/>
      <c r="AN696" s="306"/>
      <c r="AO696" s="306"/>
      <c r="AP696" s="306"/>
      <c r="AQ696" s="306"/>
      <c r="AR696" s="306"/>
      <c r="AS696" s="306"/>
      <c r="AT696" s="306"/>
      <c r="AU696" s="306"/>
      <c r="AV696" s="306"/>
      <c r="AW696" s="306"/>
      <c r="AX696" s="306"/>
      <c r="AY696" s="306"/>
      <c r="AZ696" s="306"/>
      <c r="BA696" s="306"/>
      <c r="BB696" s="306"/>
      <c r="BC696" s="306"/>
      <c r="BD696" s="306"/>
      <c r="BE696" s="306"/>
      <c r="BF696" s="306"/>
      <c r="BG696" s="306"/>
      <c r="BH696" s="306"/>
      <c r="BI696" s="306"/>
    </row>
    <row r="697" spans="9:61" s="308" customFormat="1" x14ac:dyDescent="0.35">
      <c r="I697" s="324"/>
      <c r="K697" s="342"/>
      <c r="L697" s="342"/>
      <c r="M697" s="342"/>
      <c r="N697" s="306"/>
      <c r="O697" s="306"/>
      <c r="P697" s="306"/>
      <c r="Q697" s="306"/>
      <c r="R697" s="306"/>
      <c r="S697" s="306"/>
      <c r="T697" s="306"/>
      <c r="U697" s="306"/>
      <c r="V697" s="306"/>
      <c r="W697" s="306"/>
      <c r="X697" s="306"/>
      <c r="Y697" s="306"/>
      <c r="Z697" s="306"/>
      <c r="AA697" s="306"/>
      <c r="AB697" s="306"/>
      <c r="AC697" s="306"/>
      <c r="AD697" s="306"/>
      <c r="AE697" s="306"/>
      <c r="AF697" s="306"/>
      <c r="AG697" s="306"/>
      <c r="AH697" s="306"/>
      <c r="AI697" s="306"/>
      <c r="AJ697" s="306"/>
      <c r="AK697" s="306"/>
      <c r="AL697" s="306"/>
      <c r="AM697" s="306"/>
      <c r="AN697" s="306"/>
      <c r="AO697" s="306"/>
      <c r="AP697" s="306"/>
      <c r="AQ697" s="306"/>
      <c r="AR697" s="306"/>
      <c r="AS697" s="306"/>
      <c r="AT697" s="306"/>
      <c r="AU697" s="306"/>
      <c r="AV697" s="306"/>
      <c r="AW697" s="306"/>
      <c r="AX697" s="306"/>
      <c r="AY697" s="306"/>
      <c r="AZ697" s="306"/>
      <c r="BA697" s="306"/>
      <c r="BB697" s="306"/>
      <c r="BC697" s="306"/>
      <c r="BD697" s="306"/>
      <c r="BE697" s="306"/>
      <c r="BF697" s="306"/>
      <c r="BG697" s="306"/>
      <c r="BH697" s="306"/>
      <c r="BI697" s="306"/>
    </row>
    <row r="698" spans="9:61" s="308" customFormat="1" x14ac:dyDescent="0.35">
      <c r="I698" s="324"/>
      <c r="K698" s="342"/>
      <c r="L698" s="342"/>
      <c r="M698" s="342"/>
      <c r="N698" s="306"/>
      <c r="O698" s="306"/>
      <c r="P698" s="306"/>
      <c r="Q698" s="306"/>
      <c r="R698" s="306"/>
      <c r="S698" s="306"/>
      <c r="T698" s="306"/>
      <c r="U698" s="306"/>
      <c r="V698" s="306"/>
      <c r="W698" s="306"/>
      <c r="X698" s="306"/>
      <c r="Y698" s="306"/>
      <c r="Z698" s="306"/>
      <c r="AA698" s="306"/>
      <c r="AB698" s="306"/>
      <c r="AC698" s="306"/>
      <c r="AD698" s="306"/>
      <c r="AE698" s="306"/>
      <c r="AF698" s="306"/>
      <c r="AG698" s="306"/>
      <c r="AH698" s="306"/>
      <c r="AI698" s="306"/>
      <c r="AJ698" s="306"/>
      <c r="AK698" s="306"/>
      <c r="AL698" s="306"/>
      <c r="AM698" s="306"/>
      <c r="AN698" s="306"/>
      <c r="AO698" s="306"/>
      <c r="AP698" s="306"/>
      <c r="AQ698" s="306"/>
      <c r="AR698" s="306"/>
      <c r="AS698" s="306"/>
      <c r="AT698" s="306"/>
      <c r="AU698" s="306"/>
      <c r="AV698" s="306"/>
      <c r="AW698" s="306"/>
      <c r="AX698" s="306"/>
      <c r="AY698" s="306"/>
      <c r="AZ698" s="306"/>
      <c r="BA698" s="306"/>
      <c r="BB698" s="306"/>
      <c r="BC698" s="306"/>
      <c r="BD698" s="306"/>
      <c r="BE698" s="306"/>
      <c r="BF698" s="306"/>
      <c r="BG698" s="306"/>
      <c r="BH698" s="306"/>
      <c r="BI698" s="306"/>
    </row>
    <row r="699" spans="9:61" s="308" customFormat="1" x14ac:dyDescent="0.35">
      <c r="I699" s="324"/>
      <c r="K699" s="342"/>
      <c r="L699" s="342"/>
      <c r="M699" s="342"/>
      <c r="N699" s="306"/>
      <c r="O699" s="306"/>
      <c r="P699" s="306"/>
      <c r="Q699" s="306"/>
      <c r="R699" s="306"/>
      <c r="S699" s="306"/>
      <c r="T699" s="306"/>
      <c r="U699" s="306"/>
      <c r="V699" s="306"/>
      <c r="W699" s="306"/>
      <c r="X699" s="306"/>
      <c r="Y699" s="306"/>
      <c r="Z699" s="306"/>
      <c r="AA699" s="306"/>
      <c r="AB699" s="306"/>
      <c r="AC699" s="306"/>
      <c r="AD699" s="306"/>
      <c r="AE699" s="306"/>
      <c r="AF699" s="306"/>
      <c r="AG699" s="306"/>
      <c r="AH699" s="306"/>
      <c r="AI699" s="306"/>
      <c r="AJ699" s="306"/>
      <c r="AK699" s="306"/>
      <c r="AL699" s="306"/>
      <c r="AM699" s="306"/>
      <c r="AN699" s="306"/>
      <c r="AO699" s="306"/>
      <c r="AP699" s="306"/>
      <c r="AQ699" s="306"/>
      <c r="AR699" s="306"/>
      <c r="AS699" s="306"/>
      <c r="AT699" s="306"/>
      <c r="AU699" s="306"/>
      <c r="AV699" s="306"/>
      <c r="AW699" s="306"/>
      <c r="AX699" s="306"/>
      <c r="AY699" s="306"/>
      <c r="AZ699" s="306"/>
      <c r="BA699" s="306"/>
      <c r="BB699" s="306"/>
      <c r="BC699" s="306"/>
      <c r="BD699" s="306"/>
      <c r="BE699" s="306"/>
      <c r="BF699" s="306"/>
      <c r="BG699" s="306"/>
      <c r="BH699" s="306"/>
      <c r="BI699" s="306"/>
    </row>
    <row r="700" spans="9:61" s="308" customFormat="1" x14ac:dyDescent="0.35">
      <c r="I700" s="324"/>
      <c r="K700" s="342"/>
      <c r="L700" s="342"/>
      <c r="M700" s="342"/>
      <c r="N700" s="306"/>
      <c r="O700" s="306"/>
      <c r="P700" s="306"/>
      <c r="Q700" s="306"/>
      <c r="R700" s="306"/>
      <c r="S700" s="306"/>
      <c r="T700" s="306"/>
      <c r="U700" s="306"/>
      <c r="V700" s="306"/>
      <c r="W700" s="306"/>
      <c r="X700" s="306"/>
      <c r="Y700" s="306"/>
      <c r="Z700" s="306"/>
      <c r="AA700" s="306"/>
      <c r="AB700" s="306"/>
      <c r="AC700" s="306"/>
      <c r="AD700" s="306"/>
      <c r="AE700" s="306"/>
      <c r="AF700" s="306"/>
      <c r="AG700" s="306"/>
      <c r="AH700" s="306"/>
      <c r="AI700" s="306"/>
      <c r="AJ700" s="306"/>
      <c r="AK700" s="306"/>
      <c r="AL700" s="306"/>
      <c r="AM700" s="306"/>
      <c r="AN700" s="306"/>
      <c r="AO700" s="306"/>
      <c r="AP700" s="306"/>
      <c r="AQ700" s="306"/>
      <c r="AR700" s="306"/>
      <c r="AS700" s="306"/>
      <c r="AT700" s="306"/>
      <c r="AU700" s="306"/>
      <c r="AV700" s="306"/>
      <c r="AW700" s="306"/>
      <c r="AX700" s="306"/>
      <c r="AY700" s="306"/>
      <c r="AZ700" s="306"/>
      <c r="BA700" s="306"/>
      <c r="BB700" s="306"/>
      <c r="BC700" s="306"/>
      <c r="BD700" s="306"/>
      <c r="BE700" s="306"/>
      <c r="BF700" s="306"/>
      <c r="BG700" s="306"/>
      <c r="BH700" s="306"/>
      <c r="BI700" s="306"/>
    </row>
    <row r="701" spans="9:61" s="308" customFormat="1" x14ac:dyDescent="0.35">
      <c r="I701" s="324"/>
      <c r="K701" s="342"/>
      <c r="L701" s="342"/>
      <c r="M701" s="342"/>
      <c r="N701" s="306"/>
      <c r="O701" s="306"/>
      <c r="P701" s="306"/>
      <c r="Q701" s="306"/>
      <c r="R701" s="306"/>
      <c r="S701" s="306"/>
      <c r="T701" s="306"/>
      <c r="U701" s="306"/>
      <c r="V701" s="306"/>
      <c r="W701" s="306"/>
      <c r="X701" s="306"/>
      <c r="Y701" s="306"/>
      <c r="Z701" s="306"/>
      <c r="AA701" s="306"/>
      <c r="AB701" s="306"/>
      <c r="AC701" s="306"/>
      <c r="AD701" s="306"/>
      <c r="AE701" s="306"/>
      <c r="AF701" s="306"/>
      <c r="AG701" s="306"/>
      <c r="AH701" s="306"/>
      <c r="AI701" s="306"/>
      <c r="AJ701" s="306"/>
      <c r="AK701" s="306"/>
      <c r="AL701" s="306"/>
      <c r="AM701" s="306"/>
      <c r="AN701" s="306"/>
      <c r="AO701" s="306"/>
      <c r="AP701" s="306"/>
      <c r="AQ701" s="306"/>
      <c r="AR701" s="306"/>
      <c r="AS701" s="306"/>
      <c r="AT701" s="306"/>
      <c r="AU701" s="306"/>
      <c r="AV701" s="306"/>
      <c r="AW701" s="306"/>
      <c r="AX701" s="306"/>
      <c r="AY701" s="306"/>
      <c r="AZ701" s="306"/>
      <c r="BA701" s="306"/>
      <c r="BB701" s="306"/>
      <c r="BC701" s="306"/>
      <c r="BD701" s="306"/>
      <c r="BE701" s="306"/>
      <c r="BF701" s="306"/>
      <c r="BG701" s="306"/>
      <c r="BH701" s="306"/>
      <c r="BI701" s="306"/>
    </row>
    <row r="702" spans="9:61" s="308" customFormat="1" x14ac:dyDescent="0.35">
      <c r="I702" s="324"/>
      <c r="K702" s="342"/>
      <c r="L702" s="342"/>
      <c r="M702" s="342"/>
      <c r="N702" s="306"/>
      <c r="O702" s="306"/>
      <c r="P702" s="306"/>
      <c r="Q702" s="306"/>
      <c r="R702" s="306"/>
      <c r="S702" s="306"/>
      <c r="T702" s="306"/>
      <c r="U702" s="306"/>
      <c r="V702" s="306"/>
      <c r="W702" s="306"/>
      <c r="X702" s="306"/>
      <c r="Y702" s="306"/>
      <c r="Z702" s="306"/>
      <c r="AA702" s="306"/>
      <c r="AB702" s="306"/>
      <c r="AC702" s="306"/>
      <c r="AD702" s="306"/>
      <c r="AE702" s="306"/>
      <c r="AF702" s="306"/>
      <c r="AG702" s="306"/>
      <c r="AH702" s="306"/>
      <c r="AI702" s="306"/>
      <c r="AJ702" s="306"/>
      <c r="AK702" s="306"/>
      <c r="AL702" s="306"/>
      <c r="AM702" s="306"/>
      <c r="AN702" s="306"/>
      <c r="AO702" s="306"/>
      <c r="AP702" s="306"/>
      <c r="AQ702" s="306"/>
      <c r="AR702" s="306"/>
      <c r="AS702" s="306"/>
      <c r="AT702" s="306"/>
      <c r="AU702" s="306"/>
      <c r="AV702" s="306"/>
      <c r="AW702" s="306"/>
      <c r="AX702" s="306"/>
      <c r="AY702" s="306"/>
      <c r="AZ702" s="306"/>
      <c r="BA702" s="306"/>
      <c r="BB702" s="306"/>
      <c r="BC702" s="306"/>
      <c r="BD702" s="306"/>
      <c r="BE702" s="306"/>
      <c r="BF702" s="306"/>
      <c r="BG702" s="306"/>
      <c r="BH702" s="306"/>
      <c r="BI702" s="306"/>
    </row>
    <row r="703" spans="9:61" s="308" customFormat="1" x14ac:dyDescent="0.35">
      <c r="I703" s="324"/>
      <c r="K703" s="342"/>
      <c r="L703" s="342"/>
      <c r="M703" s="342"/>
      <c r="N703" s="306"/>
      <c r="O703" s="306"/>
      <c r="P703" s="306"/>
      <c r="Q703" s="306"/>
      <c r="R703" s="306"/>
      <c r="S703" s="306"/>
      <c r="T703" s="306"/>
      <c r="U703" s="306"/>
      <c r="V703" s="306"/>
      <c r="W703" s="306"/>
      <c r="X703" s="306"/>
      <c r="Y703" s="306"/>
      <c r="Z703" s="306"/>
      <c r="AA703" s="306"/>
      <c r="AB703" s="306"/>
      <c r="AC703" s="306"/>
      <c r="AD703" s="306"/>
      <c r="AE703" s="306"/>
      <c r="AF703" s="306"/>
      <c r="AG703" s="306"/>
      <c r="AH703" s="306"/>
      <c r="AI703" s="306"/>
      <c r="AJ703" s="306"/>
      <c r="AK703" s="306"/>
      <c r="AL703" s="306"/>
      <c r="AM703" s="306"/>
      <c r="AN703" s="306"/>
      <c r="AO703" s="306"/>
      <c r="AP703" s="306"/>
      <c r="AQ703" s="306"/>
      <c r="AR703" s="306"/>
      <c r="AS703" s="306"/>
      <c r="AT703" s="306"/>
      <c r="AU703" s="306"/>
      <c r="AV703" s="306"/>
      <c r="AW703" s="306"/>
      <c r="AX703" s="306"/>
      <c r="AY703" s="306"/>
      <c r="AZ703" s="306"/>
      <c r="BA703" s="306"/>
      <c r="BB703" s="306"/>
      <c r="BC703" s="306"/>
      <c r="BD703" s="306"/>
      <c r="BE703" s="306"/>
      <c r="BF703" s="306"/>
      <c r="BG703" s="306"/>
      <c r="BH703" s="306"/>
      <c r="BI703" s="306"/>
    </row>
    <row r="704" spans="9:61" s="308" customFormat="1" x14ac:dyDescent="0.35">
      <c r="I704" s="324"/>
      <c r="K704" s="342"/>
      <c r="L704" s="342"/>
      <c r="M704" s="342"/>
      <c r="N704" s="306"/>
      <c r="O704" s="306"/>
      <c r="P704" s="306"/>
      <c r="Q704" s="306"/>
      <c r="R704" s="306"/>
      <c r="S704" s="306"/>
      <c r="T704" s="306"/>
      <c r="U704" s="306"/>
      <c r="V704" s="306"/>
      <c r="W704" s="306"/>
      <c r="X704" s="306"/>
      <c r="Y704" s="306"/>
      <c r="Z704" s="306"/>
      <c r="AA704" s="306"/>
      <c r="AB704" s="306"/>
      <c r="AC704" s="306"/>
      <c r="AD704" s="306"/>
      <c r="AE704" s="306"/>
      <c r="AF704" s="306"/>
      <c r="AG704" s="306"/>
      <c r="AH704" s="306"/>
      <c r="AI704" s="306"/>
      <c r="AJ704" s="306"/>
      <c r="AK704" s="306"/>
      <c r="AL704" s="306"/>
      <c r="AM704" s="306"/>
      <c r="AN704" s="306"/>
      <c r="AO704" s="306"/>
      <c r="AP704" s="306"/>
      <c r="AQ704" s="306"/>
      <c r="AR704" s="306"/>
      <c r="AS704" s="306"/>
      <c r="AT704" s="306"/>
      <c r="AU704" s="306"/>
      <c r="AV704" s="306"/>
      <c r="AW704" s="306"/>
      <c r="AX704" s="306"/>
      <c r="AY704" s="306"/>
      <c r="AZ704" s="306"/>
      <c r="BA704" s="306"/>
      <c r="BB704" s="306"/>
      <c r="BC704" s="306"/>
      <c r="BD704" s="306"/>
      <c r="BE704" s="306"/>
      <c r="BF704" s="306"/>
      <c r="BG704" s="306"/>
      <c r="BH704" s="306"/>
      <c r="BI704" s="306"/>
    </row>
    <row r="705" spans="9:61" s="308" customFormat="1" x14ac:dyDescent="0.35">
      <c r="I705" s="324"/>
      <c r="K705" s="342"/>
      <c r="L705" s="342"/>
      <c r="M705" s="342"/>
      <c r="N705" s="306"/>
      <c r="O705" s="306"/>
      <c r="P705" s="306"/>
      <c r="Q705" s="306"/>
      <c r="R705" s="306"/>
      <c r="S705" s="306"/>
      <c r="T705" s="306"/>
      <c r="U705" s="306"/>
      <c r="V705" s="306"/>
      <c r="W705" s="306"/>
      <c r="X705" s="306"/>
      <c r="Y705" s="306"/>
      <c r="Z705" s="306"/>
      <c r="AA705" s="306"/>
      <c r="AB705" s="306"/>
      <c r="AC705" s="306"/>
      <c r="AD705" s="306"/>
      <c r="AE705" s="306"/>
      <c r="AF705" s="306"/>
      <c r="AG705" s="306"/>
      <c r="AH705" s="306"/>
      <c r="AI705" s="306"/>
      <c r="AJ705" s="306"/>
      <c r="AK705" s="306"/>
      <c r="AL705" s="306"/>
      <c r="AM705" s="306"/>
      <c r="AN705" s="306"/>
      <c r="AO705" s="306"/>
      <c r="AP705" s="306"/>
      <c r="AQ705" s="306"/>
      <c r="AR705" s="306"/>
      <c r="AS705" s="306"/>
      <c r="AT705" s="306"/>
      <c r="AU705" s="306"/>
      <c r="AV705" s="306"/>
      <c r="AW705" s="306"/>
      <c r="AX705" s="306"/>
      <c r="AY705" s="306"/>
      <c r="AZ705" s="306"/>
      <c r="BA705" s="306"/>
      <c r="BB705" s="306"/>
      <c r="BC705" s="306"/>
      <c r="BD705" s="306"/>
      <c r="BE705" s="306"/>
      <c r="BF705" s="306"/>
      <c r="BG705" s="306"/>
      <c r="BH705" s="306"/>
      <c r="BI705" s="306"/>
    </row>
    <row r="706" spans="9:61" s="308" customFormat="1" x14ac:dyDescent="0.35">
      <c r="I706" s="324"/>
      <c r="K706" s="342"/>
      <c r="L706" s="342"/>
      <c r="M706" s="342"/>
      <c r="N706" s="306"/>
      <c r="O706" s="306"/>
      <c r="P706" s="306"/>
      <c r="Q706" s="306"/>
      <c r="R706" s="306"/>
      <c r="S706" s="306"/>
      <c r="T706" s="306"/>
      <c r="U706" s="306"/>
      <c r="V706" s="306"/>
      <c r="W706" s="306"/>
      <c r="X706" s="306"/>
      <c r="Y706" s="306"/>
      <c r="Z706" s="306"/>
      <c r="AA706" s="306"/>
      <c r="AB706" s="306"/>
      <c r="AC706" s="306"/>
      <c r="AD706" s="306"/>
      <c r="AE706" s="306"/>
      <c r="AF706" s="306"/>
      <c r="AG706" s="306"/>
      <c r="AH706" s="306"/>
      <c r="AI706" s="306"/>
      <c r="AJ706" s="306"/>
      <c r="AK706" s="306"/>
      <c r="AL706" s="306"/>
      <c r="AM706" s="306"/>
      <c r="AN706" s="306"/>
      <c r="AO706" s="306"/>
      <c r="AP706" s="306"/>
      <c r="AQ706" s="306"/>
      <c r="AR706" s="306"/>
      <c r="AS706" s="306"/>
      <c r="AT706" s="306"/>
      <c r="AU706" s="306"/>
      <c r="AV706" s="306"/>
      <c r="AW706" s="306"/>
      <c r="AX706" s="306"/>
      <c r="AY706" s="306"/>
      <c r="AZ706" s="306"/>
      <c r="BA706" s="306"/>
      <c r="BB706" s="306"/>
      <c r="BC706" s="306"/>
      <c r="BD706" s="306"/>
      <c r="BE706" s="306"/>
      <c r="BF706" s="306"/>
      <c r="BG706" s="306"/>
      <c r="BH706" s="306"/>
      <c r="BI706" s="306"/>
    </row>
    <row r="707" spans="9:61" s="308" customFormat="1" x14ac:dyDescent="0.35">
      <c r="I707" s="324"/>
      <c r="K707" s="342"/>
      <c r="L707" s="342"/>
      <c r="M707" s="342"/>
      <c r="N707" s="306"/>
      <c r="O707" s="306"/>
      <c r="P707" s="306"/>
      <c r="Q707" s="306"/>
      <c r="R707" s="306"/>
      <c r="S707" s="306"/>
      <c r="T707" s="306"/>
      <c r="U707" s="306"/>
      <c r="V707" s="306"/>
      <c r="W707" s="306"/>
      <c r="X707" s="306"/>
      <c r="Y707" s="306"/>
      <c r="Z707" s="306"/>
      <c r="AA707" s="306"/>
      <c r="AB707" s="306"/>
      <c r="AC707" s="306"/>
      <c r="AD707" s="306"/>
      <c r="AE707" s="306"/>
      <c r="AF707" s="306"/>
      <c r="AG707" s="306"/>
      <c r="AH707" s="306"/>
      <c r="AI707" s="306"/>
      <c r="AJ707" s="306"/>
      <c r="AK707" s="306"/>
      <c r="AL707" s="306"/>
      <c r="AM707" s="306"/>
      <c r="AN707" s="306"/>
      <c r="AO707" s="306"/>
      <c r="AP707" s="306"/>
      <c r="AQ707" s="306"/>
      <c r="AR707" s="306"/>
      <c r="AS707" s="306"/>
      <c r="AT707" s="306"/>
      <c r="AU707" s="306"/>
      <c r="AV707" s="306"/>
      <c r="AW707" s="306"/>
      <c r="AX707" s="306"/>
      <c r="AY707" s="306"/>
      <c r="AZ707" s="306"/>
      <c r="BA707" s="306"/>
      <c r="BB707" s="306"/>
      <c r="BC707" s="306"/>
      <c r="BD707" s="306"/>
      <c r="BE707" s="306"/>
      <c r="BF707" s="306"/>
      <c r="BG707" s="306"/>
      <c r="BH707" s="306"/>
      <c r="BI707" s="306"/>
    </row>
    <row r="708" spans="9:61" s="308" customFormat="1" x14ac:dyDescent="0.35">
      <c r="I708" s="324"/>
      <c r="K708" s="342"/>
      <c r="L708" s="342"/>
      <c r="M708" s="342"/>
      <c r="N708" s="306"/>
      <c r="O708" s="306"/>
      <c r="P708" s="306"/>
      <c r="Q708" s="306"/>
      <c r="R708" s="306"/>
      <c r="S708" s="306"/>
      <c r="T708" s="306"/>
      <c r="U708" s="306"/>
      <c r="V708" s="306"/>
      <c r="W708" s="306"/>
      <c r="X708" s="306"/>
      <c r="Y708" s="306"/>
      <c r="Z708" s="306"/>
      <c r="AA708" s="306"/>
      <c r="AB708" s="306"/>
      <c r="AC708" s="306"/>
      <c r="AD708" s="306"/>
      <c r="AE708" s="306"/>
      <c r="AF708" s="306"/>
      <c r="AG708" s="306"/>
      <c r="AH708" s="306"/>
      <c r="AI708" s="306"/>
      <c r="AJ708" s="306"/>
      <c r="AK708" s="306"/>
      <c r="AL708" s="306"/>
      <c r="AM708" s="306"/>
      <c r="AN708" s="306"/>
      <c r="AO708" s="306"/>
      <c r="AP708" s="306"/>
      <c r="AQ708" s="306"/>
      <c r="AR708" s="306"/>
      <c r="AS708" s="306"/>
      <c r="AT708" s="306"/>
      <c r="AU708" s="306"/>
      <c r="AV708" s="306"/>
      <c r="AW708" s="306"/>
      <c r="AX708" s="306"/>
      <c r="AY708" s="306"/>
      <c r="AZ708" s="306"/>
      <c r="BA708" s="306"/>
      <c r="BB708" s="306"/>
      <c r="BC708" s="306"/>
      <c r="BD708" s="306"/>
      <c r="BE708" s="306"/>
      <c r="BF708" s="306"/>
      <c r="BG708" s="306"/>
      <c r="BH708" s="306"/>
      <c r="BI708" s="306"/>
    </row>
    <row r="709" spans="9:61" s="308" customFormat="1" x14ac:dyDescent="0.35">
      <c r="I709" s="324"/>
      <c r="K709" s="342"/>
      <c r="L709" s="342"/>
      <c r="M709" s="342"/>
      <c r="N709" s="306"/>
      <c r="O709" s="306"/>
      <c r="P709" s="306"/>
      <c r="Q709" s="306"/>
      <c r="R709" s="306"/>
      <c r="S709" s="306"/>
      <c r="T709" s="306"/>
      <c r="U709" s="306"/>
      <c r="V709" s="306"/>
      <c r="W709" s="306"/>
      <c r="X709" s="306"/>
      <c r="Y709" s="306"/>
      <c r="Z709" s="306"/>
      <c r="AA709" s="306"/>
      <c r="AB709" s="306"/>
      <c r="AC709" s="306"/>
      <c r="AD709" s="306"/>
      <c r="AE709" s="306"/>
      <c r="AF709" s="306"/>
      <c r="AG709" s="306"/>
      <c r="AH709" s="306"/>
      <c r="AI709" s="306"/>
      <c r="AJ709" s="306"/>
      <c r="AK709" s="306"/>
      <c r="AL709" s="306"/>
      <c r="AM709" s="306"/>
      <c r="AN709" s="306"/>
      <c r="AO709" s="306"/>
      <c r="AP709" s="306"/>
      <c r="AQ709" s="306"/>
      <c r="AR709" s="306"/>
      <c r="AS709" s="306"/>
      <c r="AT709" s="306"/>
      <c r="AU709" s="306"/>
      <c r="AV709" s="306"/>
      <c r="AW709" s="306"/>
      <c r="AX709" s="306"/>
      <c r="AY709" s="306"/>
      <c r="AZ709" s="306"/>
      <c r="BA709" s="306"/>
      <c r="BB709" s="306"/>
      <c r="BC709" s="306"/>
      <c r="BD709" s="306"/>
      <c r="BE709" s="306"/>
      <c r="BF709" s="306"/>
      <c r="BG709" s="306"/>
      <c r="BH709" s="306"/>
      <c r="BI709" s="306"/>
    </row>
    <row r="710" spans="9:61" s="308" customFormat="1" x14ac:dyDescent="0.35">
      <c r="I710" s="324"/>
      <c r="K710" s="342"/>
      <c r="L710" s="342"/>
      <c r="M710" s="342"/>
      <c r="N710" s="306"/>
      <c r="O710" s="306"/>
      <c r="P710" s="306"/>
      <c r="Q710" s="306"/>
      <c r="R710" s="306"/>
      <c r="S710" s="306"/>
      <c r="T710" s="306"/>
      <c r="U710" s="306"/>
      <c r="V710" s="306"/>
      <c r="W710" s="306"/>
      <c r="X710" s="306"/>
      <c r="Y710" s="306"/>
      <c r="Z710" s="306"/>
      <c r="AA710" s="306"/>
      <c r="AB710" s="306"/>
      <c r="AC710" s="306"/>
      <c r="AD710" s="306"/>
      <c r="AE710" s="306"/>
      <c r="AF710" s="306"/>
      <c r="AG710" s="306"/>
      <c r="AH710" s="306"/>
      <c r="AI710" s="306"/>
      <c r="AJ710" s="306"/>
      <c r="AK710" s="306"/>
      <c r="AL710" s="306"/>
      <c r="AM710" s="306"/>
      <c r="AN710" s="306"/>
      <c r="AO710" s="306"/>
      <c r="AP710" s="306"/>
      <c r="AQ710" s="306"/>
      <c r="AR710" s="306"/>
      <c r="AS710" s="306"/>
      <c r="AT710" s="306"/>
      <c r="AU710" s="306"/>
      <c r="AV710" s="306"/>
      <c r="AW710" s="306"/>
      <c r="AX710" s="306"/>
      <c r="AY710" s="306"/>
      <c r="AZ710" s="306"/>
      <c r="BA710" s="306"/>
      <c r="BB710" s="306"/>
      <c r="BC710" s="306"/>
      <c r="BD710" s="306"/>
      <c r="BE710" s="306"/>
      <c r="BF710" s="306"/>
      <c r="BG710" s="306"/>
      <c r="BH710" s="306"/>
      <c r="BI710" s="306"/>
    </row>
  </sheetData>
  <mergeCells count="16">
    <mergeCell ref="B102:K102"/>
    <mergeCell ref="A4:K4"/>
    <mergeCell ref="A5:M5"/>
    <mergeCell ref="A19:K19"/>
    <mergeCell ref="A20:M20"/>
    <mergeCell ref="A53:M53"/>
    <mergeCell ref="A69:M69"/>
    <mergeCell ref="A70:K70"/>
    <mergeCell ref="A71:M71"/>
    <mergeCell ref="A85:K85"/>
    <mergeCell ref="A86:M86"/>
    <mergeCell ref="A3:M3"/>
    <mergeCell ref="A36:M36"/>
    <mergeCell ref="A37:K37"/>
    <mergeCell ref="A38:M38"/>
    <mergeCell ref="A52:K52"/>
  </mergeCells>
  <pageMargins left="0.7" right="0.7" top="0.75" bottom="0.75" header="0.3" footer="0.3"/>
  <pageSetup paperSize="9" scale="78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B5067-7E69-4827-9C39-9AEBB80C6B77}">
  <sheetPr>
    <tabColor rgb="FFFFC000"/>
    <pageSetUpPr fitToPage="1"/>
  </sheetPr>
  <dimension ref="A1:W26"/>
  <sheetViews>
    <sheetView showGridLines="0" zoomScale="80" zoomScaleNormal="80" workbookViewId="0">
      <selection activeCell="A3" sqref="A3:H3"/>
    </sheetView>
  </sheetViews>
  <sheetFormatPr defaultRowHeight="14.5" x14ac:dyDescent="0.35"/>
  <cols>
    <col min="1" max="1" width="16.453125" customWidth="1"/>
    <col min="2" max="2" width="11.81640625" customWidth="1"/>
    <col min="3" max="3" width="11.54296875" customWidth="1"/>
    <col min="4" max="4" width="11.453125" customWidth="1"/>
    <col min="5" max="5" width="24.453125" customWidth="1"/>
    <col min="6" max="6" width="45.453125" customWidth="1"/>
    <col min="7" max="7" width="21.453125" customWidth="1"/>
    <col min="8" max="10" width="14" customWidth="1"/>
    <col min="11" max="11" width="9.1796875" customWidth="1"/>
    <col min="12" max="12" width="29.453125" bestFit="1" customWidth="1"/>
    <col min="13" max="13" width="29.1796875" bestFit="1" customWidth="1"/>
  </cols>
  <sheetData>
    <row r="1" spans="1:23" s="16" customFormat="1" ht="27.65" customHeight="1" x14ac:dyDescent="0.35"/>
    <row r="2" spans="1:23" s="16" customFormat="1" ht="27.65" customHeight="1" thickBot="1" x14ac:dyDescent="0.4"/>
    <row r="3" spans="1:23" s="12" customFormat="1" ht="30" customHeight="1" thickBot="1" x14ac:dyDescent="0.4">
      <c r="A3" s="571" t="str">
        <f>"SCHEDA COSTI IMMOBILI (LOCAZIONE) "&amp;Anno_rendicontato</f>
        <v>SCHEDA COSTI IMMOBILI (LOCAZIONE) 2024</v>
      </c>
      <c r="B3" s="572"/>
      <c r="C3" s="572"/>
      <c r="D3" s="572"/>
      <c r="E3" s="572"/>
      <c r="F3" s="572"/>
      <c r="G3" s="572"/>
      <c r="H3" s="587"/>
      <c r="I3" s="101" t="s">
        <v>9</v>
      </c>
      <c r="J3" s="107">
        <f>IF(K3=0,SUM(H5:H22)+SUM(J5:J22),"Errore di compilazione")</f>
        <v>0</v>
      </c>
      <c r="K3" s="105">
        <f>COUNTIF(K5:K22,K23)</f>
        <v>0</v>
      </c>
      <c r="N3" s="105">
        <f>SUMIF($G$5:$G$22,"orientamento",$H$5:$H$22)</f>
        <v>0</v>
      </c>
      <c r="O3" s="105">
        <f>SUMIF($G$5:$G$22,"formazione",$H$5:$H$22)</f>
        <v>0</v>
      </c>
      <c r="P3" s="105">
        <f>SUMIF($G$5:$G$22,"gestione progetti di innovazione",$H$5:$H$22)</f>
        <v>0</v>
      </c>
      <c r="Q3" s="105"/>
    </row>
    <row r="4" spans="1:23" s="14" customFormat="1" ht="39.65" customHeight="1" thickBot="1" x14ac:dyDescent="0.4">
      <c r="A4" s="83" t="s">
        <v>79</v>
      </c>
      <c r="B4" s="84" t="s">
        <v>80</v>
      </c>
      <c r="C4" s="84" t="s">
        <v>81</v>
      </c>
      <c r="D4" s="84" t="s">
        <v>58</v>
      </c>
      <c r="E4" s="84" t="s">
        <v>82</v>
      </c>
      <c r="F4" s="84" t="s">
        <v>83</v>
      </c>
      <c r="G4" s="36" t="s">
        <v>61</v>
      </c>
      <c r="H4" s="115" t="s">
        <v>84</v>
      </c>
      <c r="I4" s="116" t="s">
        <v>63</v>
      </c>
      <c r="J4" s="117" t="s">
        <v>77</v>
      </c>
      <c r="K4" s="6"/>
      <c r="N4" s="11">
        <f>SUMIF($G$5:$G$22,"orientamento",$J$5:$J$22)</f>
        <v>0</v>
      </c>
      <c r="O4" s="11">
        <f>SUMIF($G$5:$G$22,"formazione",$J$5:$J$22)</f>
        <v>0</v>
      </c>
      <c r="P4" s="11">
        <f>SUMIF($G$5:$G$22,"gestione progetti di innovazione",$J$5:$J$22)</f>
        <v>0</v>
      </c>
      <c r="Q4" s="11"/>
    </row>
    <row r="5" spans="1:23" ht="20.149999999999999" customHeight="1" x14ac:dyDescent="0.35">
      <c r="A5" s="73"/>
      <c r="B5" s="85"/>
      <c r="C5" s="75"/>
      <c r="D5" s="76">
        <f>Anno_rendicontato</f>
        <v>2024</v>
      </c>
      <c r="E5" s="77"/>
      <c r="F5" s="78"/>
      <c r="G5" s="79"/>
      <c r="H5" s="86"/>
      <c r="I5" s="86"/>
      <c r="J5" s="87"/>
      <c r="K5" s="54" t="str">
        <f>IF(AND(H5&lt;&gt;"",J5&lt;&gt;""),"Inserire solo uno degli importi","")</f>
        <v/>
      </c>
      <c r="N5" s="2">
        <f>SUM(N3:N4)</f>
        <v>0</v>
      </c>
      <c r="O5" s="2">
        <f t="shared" ref="O5:P5" si="0">SUM(O3:O4)</f>
        <v>0</v>
      </c>
      <c r="P5" s="2">
        <f t="shared" si="0"/>
        <v>0</v>
      </c>
      <c r="Q5" s="18" t="s">
        <v>42</v>
      </c>
      <c r="W5" s="2" t="s">
        <v>64</v>
      </c>
    </row>
    <row r="6" spans="1:23" ht="20.149999999999999" customHeight="1" x14ac:dyDescent="0.35">
      <c r="A6" s="55"/>
      <c r="B6" s="88"/>
      <c r="C6" s="57"/>
      <c r="D6" s="58">
        <f t="shared" ref="D6:D21" si="1">Anno_rendicontato</f>
        <v>2024</v>
      </c>
      <c r="E6" s="59"/>
      <c r="F6" s="60"/>
      <c r="G6" s="22"/>
      <c r="H6" s="42"/>
      <c r="I6" s="42"/>
      <c r="J6" s="89"/>
      <c r="K6" s="54" t="str">
        <f t="shared" ref="K6:K21" si="2">IF(AND(H6&lt;&gt;"",J6&lt;&gt;""),"Inserire solo uno dei due valori","")</f>
        <v/>
      </c>
      <c r="N6" s="2"/>
      <c r="O6" s="2"/>
      <c r="P6" s="2"/>
      <c r="Q6" s="18" t="s">
        <v>43</v>
      </c>
      <c r="W6" s="2" t="s">
        <v>65</v>
      </c>
    </row>
    <row r="7" spans="1:23" ht="20.149999999999999" customHeight="1" x14ac:dyDescent="0.35">
      <c r="A7" s="55"/>
      <c r="B7" s="88"/>
      <c r="C7" s="57"/>
      <c r="D7" s="58">
        <f t="shared" si="1"/>
        <v>2024</v>
      </c>
      <c r="E7" s="59"/>
      <c r="F7" s="60"/>
      <c r="G7" s="22"/>
      <c r="H7" s="42"/>
      <c r="I7" s="42"/>
      <c r="J7" s="89"/>
      <c r="K7" s="54" t="str">
        <f t="shared" si="2"/>
        <v/>
      </c>
      <c r="N7" s="2"/>
      <c r="O7" s="2"/>
      <c r="P7" s="2"/>
      <c r="Q7" s="18" t="s">
        <v>44</v>
      </c>
    </row>
    <row r="8" spans="1:23" ht="20.149999999999999" customHeight="1" x14ac:dyDescent="0.35">
      <c r="A8" s="55"/>
      <c r="B8" s="90"/>
      <c r="C8" s="57"/>
      <c r="D8" s="58">
        <f t="shared" si="1"/>
        <v>2024</v>
      </c>
      <c r="E8" s="59"/>
      <c r="F8" s="60"/>
      <c r="G8" s="22"/>
      <c r="H8" s="42"/>
      <c r="I8" s="42"/>
      <c r="J8" s="89"/>
      <c r="K8" s="54" t="str">
        <f t="shared" si="2"/>
        <v/>
      </c>
    </row>
    <row r="9" spans="1:23" ht="20.149999999999999" customHeight="1" x14ac:dyDescent="0.35">
      <c r="A9" s="55"/>
      <c r="B9" s="88"/>
      <c r="C9" s="57"/>
      <c r="D9" s="58">
        <f t="shared" si="1"/>
        <v>2024</v>
      </c>
      <c r="E9" s="59"/>
      <c r="F9" s="60"/>
      <c r="G9" s="22"/>
      <c r="H9" s="42"/>
      <c r="I9" s="42"/>
      <c r="J9" s="89"/>
      <c r="K9" s="54" t="str">
        <f t="shared" si="2"/>
        <v/>
      </c>
    </row>
    <row r="10" spans="1:23" ht="20.149999999999999" customHeight="1" x14ac:dyDescent="0.35">
      <c r="A10" s="55"/>
      <c r="B10" s="88"/>
      <c r="C10" s="57"/>
      <c r="D10" s="58">
        <f t="shared" si="1"/>
        <v>2024</v>
      </c>
      <c r="E10" s="59"/>
      <c r="F10" s="60"/>
      <c r="G10" s="22"/>
      <c r="H10" s="42"/>
      <c r="I10" s="42"/>
      <c r="J10" s="89"/>
      <c r="K10" s="54" t="str">
        <f t="shared" si="2"/>
        <v/>
      </c>
    </row>
    <row r="11" spans="1:23" ht="20.149999999999999" customHeight="1" x14ac:dyDescent="0.35">
      <c r="A11" s="55"/>
      <c r="B11" s="88"/>
      <c r="C11" s="57"/>
      <c r="D11" s="58">
        <f t="shared" si="1"/>
        <v>2024</v>
      </c>
      <c r="E11" s="59"/>
      <c r="F11" s="60"/>
      <c r="G11" s="22"/>
      <c r="H11" s="42"/>
      <c r="I11" s="42"/>
      <c r="J11" s="89"/>
      <c r="K11" s="54" t="str">
        <f t="shared" si="2"/>
        <v/>
      </c>
    </row>
    <row r="12" spans="1:23" ht="20.149999999999999" customHeight="1" x14ac:dyDescent="0.35">
      <c r="A12" s="55"/>
      <c r="B12" s="88"/>
      <c r="C12" s="57"/>
      <c r="D12" s="58">
        <f t="shared" si="1"/>
        <v>2024</v>
      </c>
      <c r="E12" s="59"/>
      <c r="F12" s="60"/>
      <c r="G12" s="22"/>
      <c r="H12" s="42"/>
      <c r="I12" s="42"/>
      <c r="J12" s="89"/>
      <c r="K12" s="54" t="str">
        <f t="shared" si="2"/>
        <v/>
      </c>
    </row>
    <row r="13" spans="1:23" ht="20.149999999999999" customHeight="1" x14ac:dyDescent="0.35">
      <c r="A13" s="55"/>
      <c r="B13" s="88"/>
      <c r="C13" s="57"/>
      <c r="D13" s="58">
        <f t="shared" si="1"/>
        <v>2024</v>
      </c>
      <c r="E13" s="59"/>
      <c r="F13" s="60"/>
      <c r="G13" s="22"/>
      <c r="H13" s="42"/>
      <c r="I13" s="42"/>
      <c r="J13" s="89"/>
      <c r="K13" s="54" t="str">
        <f t="shared" si="2"/>
        <v/>
      </c>
    </row>
    <row r="14" spans="1:23" ht="20.149999999999999" customHeight="1" x14ac:dyDescent="0.35">
      <c r="A14" s="55"/>
      <c r="B14" s="88"/>
      <c r="C14" s="57"/>
      <c r="D14" s="58">
        <f t="shared" si="1"/>
        <v>2024</v>
      </c>
      <c r="E14" s="59"/>
      <c r="F14" s="60"/>
      <c r="G14" s="22"/>
      <c r="H14" s="42"/>
      <c r="I14" s="42"/>
      <c r="J14" s="89"/>
      <c r="K14" s="54" t="str">
        <f t="shared" si="2"/>
        <v/>
      </c>
    </row>
    <row r="15" spans="1:23" ht="20.149999999999999" customHeight="1" x14ac:dyDescent="0.35">
      <c r="A15" s="55"/>
      <c r="B15" s="88"/>
      <c r="C15" s="57"/>
      <c r="D15" s="58">
        <f t="shared" si="1"/>
        <v>2024</v>
      </c>
      <c r="E15" s="59"/>
      <c r="F15" s="60"/>
      <c r="G15" s="22"/>
      <c r="H15" s="42"/>
      <c r="I15" s="42"/>
      <c r="J15" s="89"/>
      <c r="K15" s="54" t="str">
        <f t="shared" si="2"/>
        <v/>
      </c>
    </row>
    <row r="16" spans="1:23" ht="20.149999999999999" customHeight="1" x14ac:dyDescent="0.35">
      <c r="A16" s="55"/>
      <c r="B16" s="88"/>
      <c r="C16" s="57"/>
      <c r="D16" s="58">
        <f t="shared" si="1"/>
        <v>2024</v>
      </c>
      <c r="E16" s="59"/>
      <c r="F16" s="60"/>
      <c r="G16" s="22"/>
      <c r="H16" s="42"/>
      <c r="I16" s="42"/>
      <c r="J16" s="89"/>
      <c r="K16" s="54" t="str">
        <f t="shared" si="2"/>
        <v/>
      </c>
    </row>
    <row r="17" spans="1:11" ht="20.149999999999999" customHeight="1" x14ac:dyDescent="0.35">
      <c r="A17" s="55"/>
      <c r="B17" s="88"/>
      <c r="C17" s="57"/>
      <c r="D17" s="58">
        <f t="shared" si="1"/>
        <v>2024</v>
      </c>
      <c r="E17" s="59"/>
      <c r="F17" s="60"/>
      <c r="G17" s="22"/>
      <c r="H17" s="42"/>
      <c r="I17" s="42"/>
      <c r="J17" s="89"/>
      <c r="K17" s="54" t="str">
        <f t="shared" si="2"/>
        <v/>
      </c>
    </row>
    <row r="18" spans="1:11" ht="20.149999999999999" customHeight="1" x14ac:dyDescent="0.35">
      <c r="A18" s="55"/>
      <c r="B18" s="88"/>
      <c r="C18" s="57"/>
      <c r="D18" s="58">
        <f t="shared" si="1"/>
        <v>2024</v>
      </c>
      <c r="E18" s="59"/>
      <c r="F18" s="60"/>
      <c r="G18" s="22"/>
      <c r="H18" s="42"/>
      <c r="I18" s="42"/>
      <c r="J18" s="89"/>
      <c r="K18" s="54" t="str">
        <f t="shared" si="2"/>
        <v/>
      </c>
    </row>
    <row r="19" spans="1:11" ht="20.149999999999999" customHeight="1" x14ac:dyDescent="0.35">
      <c r="A19" s="55"/>
      <c r="B19" s="88"/>
      <c r="C19" s="57"/>
      <c r="D19" s="58">
        <f t="shared" si="1"/>
        <v>2024</v>
      </c>
      <c r="E19" s="59"/>
      <c r="F19" s="60"/>
      <c r="G19" s="22"/>
      <c r="H19" s="42"/>
      <c r="I19" s="42"/>
      <c r="J19" s="89"/>
      <c r="K19" s="54" t="str">
        <f t="shared" si="2"/>
        <v/>
      </c>
    </row>
    <row r="20" spans="1:11" ht="20.149999999999999" customHeight="1" x14ac:dyDescent="0.35">
      <c r="A20" s="55"/>
      <c r="B20" s="88"/>
      <c r="C20" s="57"/>
      <c r="D20" s="58">
        <f t="shared" si="1"/>
        <v>2024</v>
      </c>
      <c r="E20" s="59"/>
      <c r="F20" s="60"/>
      <c r="G20" s="22"/>
      <c r="H20" s="42"/>
      <c r="I20" s="42"/>
      <c r="J20" s="89"/>
      <c r="K20" s="54" t="str">
        <f t="shared" si="2"/>
        <v/>
      </c>
    </row>
    <row r="21" spans="1:11" ht="20.149999999999999" customHeight="1" x14ac:dyDescent="0.35">
      <c r="A21" s="55"/>
      <c r="B21" s="88"/>
      <c r="C21" s="57"/>
      <c r="D21" s="58">
        <f t="shared" si="1"/>
        <v>2024</v>
      </c>
      <c r="E21" s="59"/>
      <c r="F21" s="60"/>
      <c r="G21" s="22"/>
      <c r="H21" s="42"/>
      <c r="I21" s="42"/>
      <c r="J21" s="89"/>
      <c r="K21" s="54" t="str">
        <f t="shared" si="2"/>
        <v/>
      </c>
    </row>
    <row r="22" spans="1:11" ht="20.149999999999999" customHeight="1" thickBot="1" x14ac:dyDescent="0.4">
      <c r="A22" s="62"/>
      <c r="B22" s="10"/>
      <c r="C22" s="63"/>
      <c r="D22" s="1">
        <f t="shared" ref="D22" si="3">Anno_rendicontato</f>
        <v>2024</v>
      </c>
      <c r="E22" s="64"/>
      <c r="F22" s="64"/>
      <c r="G22" s="29"/>
      <c r="H22" s="65"/>
      <c r="I22" s="65"/>
      <c r="J22" s="91"/>
      <c r="K22" s="54" t="str">
        <f t="shared" ref="K22:K24" si="4">IF(AND(H22&lt;&gt;"",J22&lt;&gt;""),"Inserire solo uno dei due valori","")</f>
        <v/>
      </c>
    </row>
    <row r="23" spans="1:11" ht="20.149999999999999" customHeight="1" thickBot="1" x14ac:dyDescent="0.4">
      <c r="C23" s="67"/>
      <c r="D23" s="67"/>
      <c r="E23" s="67"/>
      <c r="F23" s="67"/>
      <c r="G23" s="67"/>
      <c r="H23" s="68">
        <f>SUM(H5:H22)</f>
        <v>0</v>
      </c>
      <c r="I23" s="68">
        <f>SUM(I5:I22)</f>
        <v>0</v>
      </c>
      <c r="J23" s="68">
        <f>SUM(J5:J22)</f>
        <v>0</v>
      </c>
      <c r="K23" s="69" t="str">
        <f t="shared" si="4"/>
        <v>Inserire solo uno dei due valori</v>
      </c>
    </row>
    <row r="24" spans="1:11" ht="20.149999999999999" customHeight="1" x14ac:dyDescent="0.35">
      <c r="B24" s="585" t="s">
        <v>85</v>
      </c>
      <c r="C24" s="585"/>
      <c r="D24" s="585"/>
      <c r="E24" s="585"/>
      <c r="F24" s="585"/>
      <c r="G24" s="585"/>
      <c r="H24" s="585"/>
      <c r="I24" s="70"/>
      <c r="K24" s="54" t="str">
        <f t="shared" si="4"/>
        <v/>
      </c>
    </row>
    <row r="25" spans="1:11" ht="20.149999999999999" customHeight="1" x14ac:dyDescent="0.35">
      <c r="B25" s="586"/>
      <c r="C25" s="586"/>
      <c r="D25" s="586"/>
      <c r="E25" s="586"/>
      <c r="F25" s="586"/>
      <c r="G25" s="586"/>
      <c r="H25" s="586"/>
      <c r="I25" s="71"/>
    </row>
    <row r="26" spans="1:11" ht="20.149999999999999" customHeight="1" x14ac:dyDescent="0.35">
      <c r="B26" s="585"/>
      <c r="C26" s="585"/>
      <c r="D26" s="585"/>
      <c r="E26" s="585"/>
      <c r="F26" s="585"/>
      <c r="G26" s="585"/>
      <c r="H26" s="585"/>
      <c r="I26" s="70"/>
    </row>
  </sheetData>
  <mergeCells count="4">
    <mergeCell ref="B24:H24"/>
    <mergeCell ref="B25:H25"/>
    <mergeCell ref="B26:H26"/>
    <mergeCell ref="A3:H3"/>
  </mergeCells>
  <pageMargins left="0.7" right="0.7" top="0.75" bottom="0.75" header="0.3" footer="0.3"/>
  <pageSetup paperSize="9" scale="93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29FFE-86E1-4454-A0C5-6D632E40DF14}">
  <sheetPr>
    <tabColor rgb="FFFFC000"/>
    <pageSetUpPr fitToPage="1"/>
  </sheetPr>
  <dimension ref="A1:M26"/>
  <sheetViews>
    <sheetView showGridLines="0" zoomScale="80" zoomScaleNormal="80" workbookViewId="0">
      <selection activeCell="A3" sqref="A3:F3"/>
    </sheetView>
  </sheetViews>
  <sheetFormatPr defaultRowHeight="14.5" x14ac:dyDescent="0.35"/>
  <cols>
    <col min="1" max="1" width="16.1796875" customWidth="1"/>
    <col min="2" max="2" width="8.54296875" customWidth="1"/>
    <col min="3" max="3" width="8.81640625" customWidth="1"/>
    <col min="4" max="4" width="11.453125" customWidth="1"/>
    <col min="5" max="5" width="24.453125" customWidth="1"/>
    <col min="6" max="6" width="45.453125" customWidth="1"/>
    <col min="7" max="7" width="21.453125" customWidth="1"/>
    <col min="8" max="8" width="14.81640625" customWidth="1"/>
  </cols>
  <sheetData>
    <row r="1" spans="1:13" s="16" customFormat="1" ht="30" customHeight="1" x14ac:dyDescent="0.35"/>
    <row r="2" spans="1:13" s="16" customFormat="1" ht="30" customHeight="1" thickBot="1" x14ac:dyDescent="0.4"/>
    <row r="3" spans="1:13" s="8" customFormat="1" ht="30" customHeight="1" thickBot="1" x14ac:dyDescent="0.5">
      <c r="A3" s="571" t="str">
        <f>"SCHEDA COSTI IMMOBILI IN KIND "&amp;Anno_rendicontato</f>
        <v>SCHEDA COSTI IMMOBILI IN KIND 2024</v>
      </c>
      <c r="B3" s="572"/>
      <c r="C3" s="572"/>
      <c r="D3" s="572"/>
      <c r="E3" s="572"/>
      <c r="F3" s="587"/>
      <c r="G3" s="113" t="s">
        <v>9</v>
      </c>
      <c r="H3" s="111">
        <f>SUM(H5:H22)</f>
        <v>0</v>
      </c>
      <c r="I3" s="108"/>
    </row>
    <row r="4" spans="1:13" s="13" customFormat="1" ht="36.65" customHeight="1" thickBot="1" x14ac:dyDescent="0.4">
      <c r="A4" s="83" t="s">
        <v>67</v>
      </c>
      <c r="B4" s="84" t="s">
        <v>68</v>
      </c>
      <c r="C4" s="84" t="s">
        <v>65</v>
      </c>
      <c r="D4" s="84" t="s">
        <v>58</v>
      </c>
      <c r="E4" s="120" t="s">
        <v>113</v>
      </c>
      <c r="F4" s="84" t="s">
        <v>86</v>
      </c>
      <c r="G4" s="99" t="s">
        <v>61</v>
      </c>
      <c r="H4" s="112" t="s">
        <v>87</v>
      </c>
    </row>
    <row r="5" spans="1:13" ht="20.149999999999999" customHeight="1" x14ac:dyDescent="0.35">
      <c r="A5" s="73"/>
      <c r="B5" s="85"/>
      <c r="C5" s="75"/>
      <c r="D5" s="76">
        <f t="shared" ref="D5:D21" si="0">Anno_rendicontato</f>
        <v>2024</v>
      </c>
      <c r="E5" s="77"/>
      <c r="F5" s="78"/>
      <c r="G5" s="79"/>
      <c r="H5" s="87"/>
      <c r="M5" s="2" t="s">
        <v>64</v>
      </c>
    </row>
    <row r="6" spans="1:13" ht="20.149999999999999" customHeight="1" x14ac:dyDescent="0.35">
      <c r="A6" s="55"/>
      <c r="B6" s="88"/>
      <c r="C6" s="57"/>
      <c r="D6" s="58">
        <f t="shared" si="0"/>
        <v>2024</v>
      </c>
      <c r="E6" s="59"/>
      <c r="F6" s="60"/>
      <c r="G6" s="22"/>
      <c r="H6" s="89"/>
      <c r="M6" s="2" t="s">
        <v>65</v>
      </c>
    </row>
    <row r="7" spans="1:13" ht="20.149999999999999" customHeight="1" x14ac:dyDescent="0.35">
      <c r="A7" s="55"/>
      <c r="B7" s="88"/>
      <c r="C7" s="57"/>
      <c r="D7" s="58">
        <f t="shared" si="0"/>
        <v>2024</v>
      </c>
      <c r="E7" s="59"/>
      <c r="F7" s="60"/>
      <c r="G7" s="22"/>
      <c r="H7" s="89"/>
    </row>
    <row r="8" spans="1:13" ht="20.149999999999999" customHeight="1" x14ac:dyDescent="0.35">
      <c r="A8" s="55"/>
      <c r="B8" s="90"/>
      <c r="C8" s="57"/>
      <c r="D8" s="58">
        <f t="shared" si="0"/>
        <v>2024</v>
      </c>
      <c r="E8" s="59"/>
      <c r="F8" s="60"/>
      <c r="G8" s="22"/>
      <c r="H8" s="89"/>
    </row>
    <row r="9" spans="1:13" ht="20.149999999999999" customHeight="1" x14ac:dyDescent="0.35">
      <c r="A9" s="55"/>
      <c r="B9" s="88"/>
      <c r="C9" s="57"/>
      <c r="D9" s="58">
        <f t="shared" si="0"/>
        <v>2024</v>
      </c>
      <c r="E9" s="59"/>
      <c r="F9" s="60"/>
      <c r="G9" s="22"/>
      <c r="H9" s="89"/>
    </row>
    <row r="10" spans="1:13" ht="20.149999999999999" customHeight="1" x14ac:dyDescent="0.35">
      <c r="A10" s="55"/>
      <c r="B10" s="88"/>
      <c r="C10" s="57"/>
      <c r="D10" s="58">
        <f t="shared" si="0"/>
        <v>2024</v>
      </c>
      <c r="E10" s="59"/>
      <c r="F10" s="60"/>
      <c r="G10" s="22"/>
      <c r="H10" s="89"/>
    </row>
    <row r="11" spans="1:13" ht="20.149999999999999" customHeight="1" x14ac:dyDescent="0.35">
      <c r="A11" s="55"/>
      <c r="B11" s="88"/>
      <c r="C11" s="57"/>
      <c r="D11" s="58">
        <f t="shared" si="0"/>
        <v>2024</v>
      </c>
      <c r="E11" s="59"/>
      <c r="F11" s="60"/>
      <c r="G11" s="22"/>
      <c r="H11" s="89"/>
    </row>
    <row r="12" spans="1:13" ht="20.149999999999999" customHeight="1" x14ac:dyDescent="0.35">
      <c r="A12" s="55"/>
      <c r="B12" s="88"/>
      <c r="C12" s="57"/>
      <c r="D12" s="58">
        <f t="shared" si="0"/>
        <v>2024</v>
      </c>
      <c r="E12" s="59"/>
      <c r="F12" s="60"/>
      <c r="G12" s="22"/>
      <c r="H12" s="89"/>
    </row>
    <row r="13" spans="1:13" ht="20.149999999999999" customHeight="1" x14ac:dyDescent="0.35">
      <c r="A13" s="55"/>
      <c r="B13" s="88"/>
      <c r="C13" s="57"/>
      <c r="D13" s="58">
        <f t="shared" si="0"/>
        <v>2024</v>
      </c>
      <c r="E13" s="59"/>
      <c r="F13" s="60"/>
      <c r="G13" s="22"/>
      <c r="H13" s="89"/>
    </row>
    <row r="14" spans="1:13" ht="20.149999999999999" customHeight="1" x14ac:dyDescent="0.35">
      <c r="A14" s="55"/>
      <c r="B14" s="88"/>
      <c r="C14" s="57"/>
      <c r="D14" s="58">
        <f t="shared" si="0"/>
        <v>2024</v>
      </c>
      <c r="E14" s="59"/>
      <c r="F14" s="60"/>
      <c r="G14" s="22"/>
      <c r="H14" s="89"/>
    </row>
    <row r="15" spans="1:13" ht="20.149999999999999" customHeight="1" x14ac:dyDescent="0.35">
      <c r="A15" s="55"/>
      <c r="B15" s="88"/>
      <c r="C15" s="57"/>
      <c r="D15" s="58">
        <f t="shared" si="0"/>
        <v>2024</v>
      </c>
      <c r="E15" s="59"/>
      <c r="F15" s="60"/>
      <c r="G15" s="22"/>
      <c r="H15" s="89"/>
    </row>
    <row r="16" spans="1:13" ht="20.149999999999999" customHeight="1" x14ac:dyDescent="0.35">
      <c r="A16" s="55"/>
      <c r="B16" s="88"/>
      <c r="C16" s="57"/>
      <c r="D16" s="58">
        <f t="shared" si="0"/>
        <v>2024</v>
      </c>
      <c r="E16" s="59"/>
      <c r="F16" s="60"/>
      <c r="G16" s="22"/>
      <c r="H16" s="89"/>
    </row>
    <row r="17" spans="1:8" ht="20.149999999999999" customHeight="1" x14ac:dyDescent="0.35">
      <c r="A17" s="55"/>
      <c r="B17" s="88"/>
      <c r="C17" s="57"/>
      <c r="D17" s="58">
        <f t="shared" si="0"/>
        <v>2024</v>
      </c>
      <c r="E17" s="59"/>
      <c r="F17" s="60"/>
      <c r="G17" s="22"/>
      <c r="H17" s="89"/>
    </row>
    <row r="18" spans="1:8" ht="20.149999999999999" customHeight="1" x14ac:dyDescent="0.35">
      <c r="A18" s="55"/>
      <c r="B18" s="88"/>
      <c r="C18" s="57"/>
      <c r="D18" s="58">
        <f t="shared" si="0"/>
        <v>2024</v>
      </c>
      <c r="E18" s="59"/>
      <c r="F18" s="60"/>
      <c r="G18" s="22"/>
      <c r="H18" s="89"/>
    </row>
    <row r="19" spans="1:8" ht="20.149999999999999" customHeight="1" x14ac:dyDescent="0.35">
      <c r="A19" s="55"/>
      <c r="B19" s="88"/>
      <c r="C19" s="57"/>
      <c r="D19" s="58">
        <f t="shared" si="0"/>
        <v>2024</v>
      </c>
      <c r="E19" s="59"/>
      <c r="F19" s="60"/>
      <c r="G19" s="22"/>
      <c r="H19" s="89"/>
    </row>
    <row r="20" spans="1:8" ht="20.149999999999999" customHeight="1" x14ac:dyDescent="0.35">
      <c r="A20" s="55"/>
      <c r="B20" s="88"/>
      <c r="C20" s="57"/>
      <c r="D20" s="58">
        <f t="shared" si="0"/>
        <v>2024</v>
      </c>
      <c r="E20" s="59"/>
      <c r="F20" s="60"/>
      <c r="G20" s="22"/>
      <c r="H20" s="89"/>
    </row>
    <row r="21" spans="1:8" ht="20.149999999999999" customHeight="1" x14ac:dyDescent="0.35">
      <c r="A21" s="55"/>
      <c r="B21" s="88"/>
      <c r="C21" s="57"/>
      <c r="D21" s="58">
        <f t="shared" si="0"/>
        <v>2024</v>
      </c>
      <c r="E21" s="59"/>
      <c r="F21" s="60"/>
      <c r="G21" s="22"/>
      <c r="H21" s="89"/>
    </row>
    <row r="22" spans="1:8" ht="20.149999999999999" customHeight="1" thickBot="1" x14ac:dyDescent="0.4">
      <c r="A22" s="62"/>
      <c r="B22" s="10"/>
      <c r="C22" s="63"/>
      <c r="D22" s="1">
        <f t="shared" ref="D22" si="1">Anno_rendicontato</f>
        <v>2024</v>
      </c>
      <c r="E22" s="64"/>
      <c r="F22" s="64"/>
      <c r="G22" s="29"/>
      <c r="H22" s="91"/>
    </row>
    <row r="23" spans="1:8" ht="20.149999999999999" customHeight="1" thickBot="1" x14ac:dyDescent="0.4">
      <c r="C23" s="67"/>
      <c r="D23" s="67"/>
      <c r="E23" s="67"/>
      <c r="F23" s="67"/>
      <c r="G23" s="67"/>
      <c r="H23" s="68">
        <f>SUM(H5:H22)</f>
        <v>0</v>
      </c>
    </row>
    <row r="24" spans="1:8" ht="20.149999999999999" customHeight="1" x14ac:dyDescent="0.35">
      <c r="B24" s="585" t="s">
        <v>88</v>
      </c>
      <c r="C24" s="585"/>
      <c r="D24" s="585"/>
      <c r="E24" s="585"/>
      <c r="F24" s="585"/>
      <c r="G24" s="585"/>
      <c r="H24" s="70"/>
    </row>
    <row r="25" spans="1:8" ht="20.149999999999999" customHeight="1" x14ac:dyDescent="0.35">
      <c r="B25" s="586"/>
      <c r="C25" s="586"/>
      <c r="D25" s="586"/>
      <c r="E25" s="586"/>
      <c r="F25" s="586"/>
      <c r="G25" s="586"/>
      <c r="H25" s="71"/>
    </row>
    <row r="26" spans="1:8" x14ac:dyDescent="0.35">
      <c r="B26" s="585"/>
      <c r="C26" s="585"/>
      <c r="D26" s="585"/>
      <c r="E26" s="585"/>
      <c r="F26" s="585"/>
      <c r="G26" s="585"/>
      <c r="H26" s="70"/>
    </row>
  </sheetData>
  <mergeCells count="4">
    <mergeCell ref="B24:G24"/>
    <mergeCell ref="B25:G25"/>
    <mergeCell ref="B26:G26"/>
    <mergeCell ref="A3:F3"/>
  </mergeCells>
  <pageMargins left="0.7" right="0.7" top="0.75" bottom="0.75" header="0.3" footer="0.3"/>
  <pageSetup paperSize="9"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V869"/>
  <sheetViews>
    <sheetView showGridLines="0" zoomScale="80" zoomScaleNormal="80" workbookViewId="0">
      <selection activeCell="E68" sqref="E68:K73"/>
    </sheetView>
  </sheetViews>
  <sheetFormatPr defaultRowHeight="14.5" x14ac:dyDescent="0.35"/>
  <cols>
    <col min="1" max="1" width="15.54296875" customWidth="1"/>
    <col min="2" max="2" width="9.453125" customWidth="1"/>
    <col min="3" max="3" width="7.81640625" customWidth="1"/>
    <col min="4" max="4" width="11.54296875" customWidth="1"/>
    <col min="5" max="5" width="24.453125" customWidth="1"/>
    <col min="6" max="6" width="46.453125" customWidth="1"/>
    <col min="7" max="7" width="22.81640625" customWidth="1"/>
    <col min="8" max="8" width="14.81640625" style="326" customWidth="1"/>
    <col min="9" max="9" width="16.1796875" customWidth="1"/>
    <col min="10" max="12" width="14" style="343" customWidth="1"/>
    <col min="13" max="13" width="9.1796875" style="306" customWidth="1"/>
    <col min="14" max="14" width="29.453125" style="306" bestFit="1" customWidth="1"/>
    <col min="15" max="15" width="29.1796875" style="306" bestFit="1" customWidth="1"/>
    <col min="16" max="68" width="8.7265625" style="306"/>
    <col min="69" max="74" width="8.7265625" style="308"/>
  </cols>
  <sheetData>
    <row r="1" spans="1:74" s="241" customFormat="1" ht="28.75" customHeight="1" x14ac:dyDescent="0.35">
      <c r="H1" s="292"/>
      <c r="J1" s="266"/>
      <c r="K1" s="266"/>
      <c r="L1" s="266"/>
    </row>
    <row r="2" spans="1:74" s="241" customFormat="1" ht="28.75" customHeight="1" thickBot="1" x14ac:dyDescent="0.4">
      <c r="H2" s="292"/>
      <c r="J2" s="266"/>
      <c r="K2" s="266"/>
      <c r="L2" s="266"/>
    </row>
    <row r="3" spans="1:74" s="265" customFormat="1" ht="28.75" customHeight="1" thickBot="1" x14ac:dyDescent="0.4">
      <c r="A3" s="598" t="str">
        <f xml:space="preserve"> "IMPRESA CAPOFILA " &amp; 'Quadro riassuntivo'!D12</f>
        <v xml:space="preserve">IMPRESA CAPOFILA </v>
      </c>
      <c r="B3" s="599"/>
      <c r="C3" s="599"/>
      <c r="D3" s="599"/>
      <c r="E3" s="599"/>
      <c r="F3" s="599"/>
      <c r="G3" s="599"/>
      <c r="H3" s="599"/>
      <c r="I3" s="599"/>
      <c r="J3" s="599"/>
      <c r="K3" s="599"/>
      <c r="L3" s="600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</row>
    <row r="4" spans="1:74" s="12" customFormat="1" ht="21" customHeight="1" thickBot="1" x14ac:dyDescent="0.4">
      <c r="A4" s="601" t="str">
        <f>"SCHEDA COSTI PER LICENZE E DIRITTI DI PROPRIETA INTELLETTUALE   "&amp;Anno_rendicontato</f>
        <v>SCHEDA COSTI PER LICENZE E DIRITTI DI PROPRIETA INTELLETTUALE   2024</v>
      </c>
      <c r="B4" s="602"/>
      <c r="C4" s="602"/>
      <c r="D4" s="602"/>
      <c r="E4" s="602"/>
      <c r="F4" s="602"/>
      <c r="G4" s="602"/>
      <c r="H4" s="602"/>
      <c r="I4" s="602"/>
      <c r="J4" s="603"/>
      <c r="K4" s="328" t="s">
        <v>9</v>
      </c>
      <c r="L4" s="344">
        <f>SUM(J7:J12)</f>
        <v>0</v>
      </c>
      <c r="M4" s="296"/>
      <c r="N4" s="295"/>
      <c r="O4" s="296"/>
      <c r="P4" s="296"/>
      <c r="Q4" s="296"/>
      <c r="R4" s="296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  <c r="BD4" s="295"/>
      <c r="BE4" s="295"/>
      <c r="BF4" s="295"/>
      <c r="BG4" s="295"/>
      <c r="BH4" s="295"/>
      <c r="BI4" s="295"/>
      <c r="BJ4" s="295"/>
      <c r="BK4" s="295"/>
      <c r="BL4" s="295"/>
      <c r="BM4" s="295"/>
      <c r="BN4" s="295"/>
      <c r="BO4" s="295"/>
      <c r="BP4" s="295"/>
      <c r="BQ4" s="297"/>
      <c r="BR4" s="297"/>
      <c r="BS4" s="297"/>
      <c r="BT4" s="297"/>
      <c r="BU4" s="297"/>
      <c r="BV4" s="297"/>
    </row>
    <row r="5" spans="1:74" s="12" customFormat="1" ht="21" customHeight="1" thickBot="1" x14ac:dyDescent="0.4">
      <c r="A5" s="594" t="s">
        <v>118</v>
      </c>
      <c r="B5" s="595"/>
      <c r="C5" s="595"/>
      <c r="D5" s="595"/>
      <c r="E5" s="595"/>
      <c r="F5" s="595"/>
      <c r="G5" s="595"/>
      <c r="H5" s="595"/>
      <c r="I5" s="595"/>
      <c r="J5" s="595"/>
      <c r="K5" s="595"/>
      <c r="L5" s="596"/>
      <c r="M5" s="296"/>
      <c r="N5" s="295"/>
      <c r="O5" s="296"/>
      <c r="P5" s="296"/>
      <c r="Q5" s="296"/>
      <c r="R5" s="296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  <c r="BD5" s="295"/>
      <c r="BE5" s="295"/>
      <c r="BF5" s="295"/>
      <c r="BG5" s="295"/>
      <c r="BH5" s="295"/>
      <c r="BI5" s="295"/>
      <c r="BJ5" s="295"/>
      <c r="BK5" s="295"/>
      <c r="BL5" s="295"/>
      <c r="BM5" s="295"/>
      <c r="BN5" s="295"/>
      <c r="BO5" s="295"/>
      <c r="BP5" s="295"/>
      <c r="BQ5" s="297"/>
      <c r="BR5" s="297"/>
      <c r="BS5" s="297"/>
      <c r="BT5" s="297"/>
      <c r="BU5" s="297"/>
      <c r="BV5" s="297"/>
    </row>
    <row r="6" spans="1:74" s="13" customFormat="1" ht="46" customHeight="1" thickBot="1" x14ac:dyDescent="0.4">
      <c r="A6" s="43" t="s">
        <v>182</v>
      </c>
      <c r="B6" s="92" t="s">
        <v>56</v>
      </c>
      <c r="C6" s="44" t="s">
        <v>57</v>
      </c>
      <c r="D6" s="44" t="s">
        <v>58</v>
      </c>
      <c r="E6" s="44" t="s">
        <v>90</v>
      </c>
      <c r="F6" s="44" t="s">
        <v>91</v>
      </c>
      <c r="G6" s="17" t="s">
        <v>61</v>
      </c>
      <c r="H6" s="298" t="s">
        <v>180</v>
      </c>
      <c r="I6" s="17" t="s">
        <v>181</v>
      </c>
      <c r="J6" s="299" t="s">
        <v>92</v>
      </c>
      <c r="K6" s="300" t="s">
        <v>63</v>
      </c>
      <c r="L6" s="277" t="s">
        <v>34</v>
      </c>
      <c r="M6" s="301"/>
      <c r="N6" s="182"/>
      <c r="O6" s="302"/>
      <c r="P6" s="302"/>
      <c r="Q6" s="302"/>
      <c r="R6" s="303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182"/>
      <c r="BO6" s="182"/>
      <c r="BP6" s="182"/>
      <c r="BQ6" s="304"/>
      <c r="BR6" s="304"/>
      <c r="BS6" s="304"/>
      <c r="BT6" s="304"/>
      <c r="BU6" s="304"/>
      <c r="BV6" s="304"/>
    </row>
    <row r="7" spans="1:74" ht="15.65" customHeight="1" x14ac:dyDescent="0.35">
      <c r="A7" s="133"/>
      <c r="B7" s="134"/>
      <c r="C7" s="135"/>
      <c r="D7" s="49">
        <f t="shared" ref="D7:D11" si="0">Anno_rendicontato</f>
        <v>2024</v>
      </c>
      <c r="E7" s="162"/>
      <c r="F7" s="163"/>
      <c r="G7" s="164"/>
      <c r="H7" s="165"/>
      <c r="I7" s="164"/>
      <c r="J7" s="166"/>
      <c r="K7" s="167"/>
      <c r="L7" s="337">
        <f>J7+K7</f>
        <v>0</v>
      </c>
      <c r="M7" s="320"/>
      <c r="O7" s="302"/>
      <c r="P7" s="302"/>
      <c r="Q7" s="302"/>
      <c r="R7" s="307"/>
    </row>
    <row r="8" spans="1:74" ht="15.65" customHeight="1" x14ac:dyDescent="0.35">
      <c r="A8" s="136"/>
      <c r="B8" s="137"/>
      <c r="C8" s="138"/>
      <c r="D8" s="58">
        <f t="shared" si="0"/>
        <v>2024</v>
      </c>
      <c r="E8" s="153"/>
      <c r="F8" s="154"/>
      <c r="G8" s="155"/>
      <c r="H8" s="156"/>
      <c r="I8" s="155"/>
      <c r="J8" s="168"/>
      <c r="K8" s="169"/>
      <c r="L8" s="337">
        <f t="shared" ref="L8:L12" si="1">J8+K8</f>
        <v>0</v>
      </c>
      <c r="M8" s="320"/>
    </row>
    <row r="9" spans="1:74" ht="15.65" customHeight="1" x14ac:dyDescent="0.35">
      <c r="A9" s="136"/>
      <c r="B9" s="137"/>
      <c r="C9" s="138"/>
      <c r="D9" s="58">
        <f t="shared" si="0"/>
        <v>2024</v>
      </c>
      <c r="E9" s="153"/>
      <c r="F9" s="154"/>
      <c r="G9" s="155"/>
      <c r="H9" s="156"/>
      <c r="I9" s="155"/>
      <c r="J9" s="168"/>
      <c r="K9" s="169"/>
      <c r="L9" s="337">
        <f t="shared" si="1"/>
        <v>0</v>
      </c>
      <c r="M9" s="320"/>
    </row>
    <row r="10" spans="1:74" ht="15.65" customHeight="1" x14ac:dyDescent="0.35">
      <c r="A10" s="136"/>
      <c r="B10" s="137"/>
      <c r="C10" s="138"/>
      <c r="D10" s="58">
        <f t="shared" si="0"/>
        <v>2024</v>
      </c>
      <c r="E10" s="153"/>
      <c r="F10" s="154"/>
      <c r="G10" s="155"/>
      <c r="H10" s="156"/>
      <c r="I10" s="155"/>
      <c r="J10" s="168"/>
      <c r="K10" s="169"/>
      <c r="L10" s="337">
        <f t="shared" si="1"/>
        <v>0</v>
      </c>
      <c r="M10" s="320"/>
    </row>
    <row r="11" spans="1:74" ht="15.65" customHeight="1" x14ac:dyDescent="0.35">
      <c r="A11" s="136"/>
      <c r="B11" s="137"/>
      <c r="C11" s="138"/>
      <c r="D11" s="58">
        <f t="shared" si="0"/>
        <v>2024</v>
      </c>
      <c r="E11" s="153"/>
      <c r="F11" s="154"/>
      <c r="G11" s="155"/>
      <c r="H11" s="156"/>
      <c r="I11" s="155"/>
      <c r="J11" s="168"/>
      <c r="K11" s="169"/>
      <c r="L11" s="337">
        <f t="shared" si="1"/>
        <v>0</v>
      </c>
      <c r="M11" s="320"/>
    </row>
    <row r="12" spans="1:74" ht="15.65" customHeight="1" thickBot="1" x14ac:dyDescent="0.4">
      <c r="A12" s="140"/>
      <c r="B12" s="141"/>
      <c r="C12" s="142"/>
      <c r="D12" s="1">
        <f t="shared" ref="D12" si="2">Anno_rendicontato</f>
        <v>2024</v>
      </c>
      <c r="E12" s="158"/>
      <c r="F12" s="158"/>
      <c r="G12" s="159"/>
      <c r="H12" s="160"/>
      <c r="I12" s="159"/>
      <c r="J12" s="170"/>
      <c r="K12" s="171"/>
      <c r="L12" s="337">
        <f t="shared" si="1"/>
        <v>0</v>
      </c>
      <c r="M12" s="320"/>
    </row>
    <row r="13" spans="1:74" s="306" customFormat="1" ht="20.149999999999999" customHeight="1" thickBot="1" x14ac:dyDescent="0.4">
      <c r="C13" s="310"/>
      <c r="D13" s="310"/>
      <c r="E13" s="310"/>
      <c r="F13" s="310"/>
      <c r="G13" s="310"/>
      <c r="H13" s="311"/>
      <c r="I13" s="310"/>
      <c r="J13" s="345">
        <f>SUM(J7:J12)</f>
        <v>0</v>
      </c>
      <c r="K13" s="345">
        <f>SUM(K7:K12)</f>
        <v>0</v>
      </c>
      <c r="L13" s="313">
        <f>SUM(L7:L12)</f>
        <v>0</v>
      </c>
      <c r="M13" s="315"/>
    </row>
    <row r="14" spans="1:74" s="306" customFormat="1" ht="8.5" customHeight="1" thickBot="1" x14ac:dyDescent="0.4">
      <c r="H14" s="316"/>
      <c r="J14" s="340"/>
      <c r="K14" s="341"/>
      <c r="L14" s="317"/>
      <c r="M14" s="320"/>
    </row>
    <row r="15" spans="1:74" s="12" customFormat="1" ht="21.65" customHeight="1" thickBot="1" x14ac:dyDescent="0.4">
      <c r="A15" s="601" t="str">
        <f>"SCHEDA COSTI PER LICENZE E DIRITTI DI PROPRIETA INTELLETTUALE   "&amp;Anno_rendicontato</f>
        <v>SCHEDA COSTI PER LICENZE E DIRITTI DI PROPRIETA INTELLETTUALE   2024</v>
      </c>
      <c r="B15" s="602"/>
      <c r="C15" s="602"/>
      <c r="D15" s="602"/>
      <c r="E15" s="602"/>
      <c r="F15" s="602"/>
      <c r="G15" s="602"/>
      <c r="H15" s="602"/>
      <c r="I15" s="602"/>
      <c r="J15" s="603"/>
      <c r="K15" s="328" t="s">
        <v>9</v>
      </c>
      <c r="L15" s="344">
        <f>SUM(J18:J23)</f>
        <v>0</v>
      </c>
      <c r="M15" s="296"/>
      <c r="N15" s="295"/>
      <c r="O15" s="296"/>
      <c r="P15" s="296"/>
      <c r="Q15" s="296"/>
      <c r="R15" s="296"/>
      <c r="S15" s="295"/>
      <c r="T15" s="295"/>
      <c r="U15" s="295"/>
      <c r="V15" s="295"/>
      <c r="W15" s="295"/>
      <c r="X15" s="295"/>
      <c r="Y15" s="295"/>
      <c r="Z15" s="295"/>
      <c r="AA15" s="295"/>
      <c r="AB15" s="295"/>
      <c r="AC15" s="295"/>
      <c r="AD15" s="295"/>
      <c r="AE15" s="295"/>
      <c r="AF15" s="295"/>
      <c r="AG15" s="295"/>
      <c r="AH15" s="295"/>
      <c r="AI15" s="295"/>
      <c r="AJ15" s="295"/>
      <c r="AK15" s="295"/>
      <c r="AL15" s="295"/>
      <c r="AM15" s="295"/>
      <c r="AN15" s="295"/>
      <c r="AO15" s="295"/>
      <c r="AP15" s="295"/>
      <c r="AQ15" s="295"/>
      <c r="AR15" s="295"/>
      <c r="AS15" s="295"/>
      <c r="AT15" s="295"/>
      <c r="AU15" s="295"/>
      <c r="AV15" s="295"/>
      <c r="AW15" s="295"/>
      <c r="AX15" s="295"/>
      <c r="AY15" s="295"/>
      <c r="AZ15" s="295"/>
      <c r="BA15" s="295"/>
      <c r="BB15" s="295"/>
      <c r="BC15" s="295"/>
      <c r="BD15" s="295"/>
      <c r="BE15" s="295"/>
      <c r="BF15" s="295"/>
      <c r="BG15" s="295"/>
      <c r="BH15" s="295"/>
      <c r="BI15" s="295"/>
      <c r="BJ15" s="295"/>
      <c r="BK15" s="295"/>
      <c r="BL15" s="295"/>
      <c r="BM15" s="295"/>
      <c r="BN15" s="295"/>
      <c r="BO15" s="295"/>
      <c r="BP15" s="295"/>
      <c r="BQ15" s="297"/>
      <c r="BR15" s="297"/>
      <c r="BS15" s="297"/>
      <c r="BT15" s="297"/>
      <c r="BU15" s="297"/>
      <c r="BV15" s="297"/>
    </row>
    <row r="16" spans="1:74" s="12" customFormat="1" ht="21.65" customHeight="1" thickBot="1" x14ac:dyDescent="0.4">
      <c r="A16" s="594" t="s">
        <v>119</v>
      </c>
      <c r="B16" s="595"/>
      <c r="C16" s="595"/>
      <c r="D16" s="595"/>
      <c r="E16" s="595"/>
      <c r="F16" s="595"/>
      <c r="G16" s="595"/>
      <c r="H16" s="595"/>
      <c r="I16" s="595"/>
      <c r="J16" s="595"/>
      <c r="K16" s="595"/>
      <c r="L16" s="596"/>
      <c r="M16" s="296"/>
      <c r="N16" s="295"/>
      <c r="O16" s="296"/>
      <c r="P16" s="296"/>
      <c r="Q16" s="296"/>
      <c r="R16" s="296"/>
      <c r="S16" s="295"/>
      <c r="T16" s="295"/>
      <c r="U16" s="295"/>
      <c r="V16" s="295"/>
      <c r="W16" s="295"/>
      <c r="X16" s="295"/>
      <c r="Y16" s="295"/>
      <c r="Z16" s="295"/>
      <c r="AA16" s="295"/>
      <c r="AB16" s="295"/>
      <c r="AC16" s="295"/>
      <c r="AD16" s="295"/>
      <c r="AE16" s="295"/>
      <c r="AF16" s="295"/>
      <c r="AG16" s="295"/>
      <c r="AH16" s="295"/>
      <c r="AI16" s="295"/>
      <c r="AJ16" s="295"/>
      <c r="AK16" s="295"/>
      <c r="AL16" s="295"/>
      <c r="AM16" s="295"/>
      <c r="AN16" s="295"/>
      <c r="AO16" s="295"/>
      <c r="AP16" s="295"/>
      <c r="AQ16" s="295"/>
      <c r="AR16" s="295"/>
      <c r="AS16" s="295"/>
      <c r="AT16" s="295"/>
      <c r="AU16" s="295"/>
      <c r="AV16" s="295"/>
      <c r="AW16" s="295"/>
      <c r="AX16" s="295"/>
      <c r="AY16" s="295"/>
      <c r="AZ16" s="295"/>
      <c r="BA16" s="295"/>
      <c r="BB16" s="295"/>
      <c r="BC16" s="295"/>
      <c r="BD16" s="295"/>
      <c r="BE16" s="295"/>
      <c r="BF16" s="295"/>
      <c r="BG16" s="295"/>
      <c r="BH16" s="295"/>
      <c r="BI16" s="295"/>
      <c r="BJ16" s="295"/>
      <c r="BK16" s="295"/>
      <c r="BL16" s="295"/>
      <c r="BM16" s="295"/>
      <c r="BN16" s="295"/>
      <c r="BO16" s="295"/>
      <c r="BP16" s="295"/>
      <c r="BQ16" s="297"/>
      <c r="BR16" s="297"/>
      <c r="BS16" s="297"/>
      <c r="BT16" s="297"/>
      <c r="BU16" s="297"/>
      <c r="BV16" s="297"/>
    </row>
    <row r="17" spans="1:74" s="13" customFormat="1" ht="46.5" customHeight="1" thickBot="1" x14ac:dyDescent="0.4">
      <c r="A17" s="43" t="s">
        <v>182</v>
      </c>
      <c r="B17" s="92" t="s">
        <v>56</v>
      </c>
      <c r="C17" s="44" t="s">
        <v>57</v>
      </c>
      <c r="D17" s="44" t="s">
        <v>58</v>
      </c>
      <c r="E17" s="44" t="s">
        <v>90</v>
      </c>
      <c r="F17" s="44" t="s">
        <v>91</v>
      </c>
      <c r="G17" s="17" t="s">
        <v>61</v>
      </c>
      <c r="H17" s="298" t="s">
        <v>180</v>
      </c>
      <c r="I17" s="17" t="s">
        <v>181</v>
      </c>
      <c r="J17" s="299" t="s">
        <v>92</v>
      </c>
      <c r="K17" s="300" t="s">
        <v>63</v>
      </c>
      <c r="L17" s="277" t="s">
        <v>34</v>
      </c>
      <c r="M17" s="301"/>
      <c r="N17" s="182"/>
      <c r="O17" s="302"/>
      <c r="P17" s="302"/>
      <c r="Q17" s="302"/>
      <c r="R17" s="303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G17" s="182"/>
      <c r="BH17" s="182"/>
      <c r="BI17" s="182"/>
      <c r="BJ17" s="182"/>
      <c r="BK17" s="182"/>
      <c r="BL17" s="182"/>
      <c r="BM17" s="182"/>
      <c r="BN17" s="182"/>
      <c r="BO17" s="182"/>
      <c r="BP17" s="182"/>
      <c r="BQ17" s="304"/>
      <c r="BR17" s="304"/>
      <c r="BS17" s="304"/>
      <c r="BT17" s="304"/>
      <c r="BU17" s="304"/>
      <c r="BV17" s="304"/>
    </row>
    <row r="18" spans="1:74" ht="15.65" customHeight="1" x14ac:dyDescent="0.35">
      <c r="A18" s="133"/>
      <c r="B18" s="134"/>
      <c r="C18" s="135"/>
      <c r="D18" s="49">
        <f t="shared" ref="D18:D23" si="3">Anno_rendicontato</f>
        <v>2024</v>
      </c>
      <c r="E18" s="162"/>
      <c r="F18" s="163"/>
      <c r="G18" s="164"/>
      <c r="H18" s="165"/>
      <c r="I18" s="164"/>
      <c r="J18" s="166"/>
      <c r="K18" s="167"/>
      <c r="L18" s="337">
        <f>J18+K18</f>
        <v>0</v>
      </c>
      <c r="M18" s="320"/>
      <c r="O18" s="302"/>
      <c r="P18" s="302"/>
      <c r="Q18" s="302"/>
      <c r="R18" s="307"/>
    </row>
    <row r="19" spans="1:74" ht="15.65" customHeight="1" x14ac:dyDescent="0.35">
      <c r="A19" s="136"/>
      <c r="B19" s="137"/>
      <c r="C19" s="138"/>
      <c r="D19" s="58">
        <f t="shared" si="3"/>
        <v>2024</v>
      </c>
      <c r="E19" s="153"/>
      <c r="F19" s="154"/>
      <c r="G19" s="155"/>
      <c r="H19" s="156"/>
      <c r="I19" s="155"/>
      <c r="J19" s="168"/>
      <c r="K19" s="169"/>
      <c r="L19" s="337">
        <f t="shared" ref="L19:L23" si="4">J19+K19</f>
        <v>0</v>
      </c>
      <c r="M19" s="320"/>
    </row>
    <row r="20" spans="1:74" ht="15.65" customHeight="1" x14ac:dyDescent="0.35">
      <c r="A20" s="136"/>
      <c r="B20" s="137"/>
      <c r="C20" s="138"/>
      <c r="D20" s="58">
        <f t="shared" si="3"/>
        <v>2024</v>
      </c>
      <c r="E20" s="153"/>
      <c r="F20" s="154"/>
      <c r="G20" s="155"/>
      <c r="H20" s="156"/>
      <c r="I20" s="155"/>
      <c r="J20" s="168"/>
      <c r="K20" s="169"/>
      <c r="L20" s="337">
        <f t="shared" si="4"/>
        <v>0</v>
      </c>
      <c r="M20" s="320"/>
    </row>
    <row r="21" spans="1:74" ht="15.65" customHeight="1" x14ac:dyDescent="0.35">
      <c r="A21" s="136"/>
      <c r="B21" s="137"/>
      <c r="C21" s="138"/>
      <c r="D21" s="58">
        <f t="shared" si="3"/>
        <v>2024</v>
      </c>
      <c r="E21" s="153"/>
      <c r="F21" s="154"/>
      <c r="G21" s="155"/>
      <c r="H21" s="156"/>
      <c r="I21" s="155"/>
      <c r="J21" s="168"/>
      <c r="K21" s="169"/>
      <c r="L21" s="337">
        <f t="shared" si="4"/>
        <v>0</v>
      </c>
      <c r="M21" s="320"/>
    </row>
    <row r="22" spans="1:74" ht="15.65" customHeight="1" x14ac:dyDescent="0.35">
      <c r="A22" s="136"/>
      <c r="B22" s="137"/>
      <c r="C22" s="138"/>
      <c r="D22" s="58">
        <f t="shared" si="3"/>
        <v>2024</v>
      </c>
      <c r="E22" s="153"/>
      <c r="F22" s="154"/>
      <c r="G22" s="155"/>
      <c r="H22" s="156"/>
      <c r="I22" s="155"/>
      <c r="J22" s="168"/>
      <c r="K22" s="169"/>
      <c r="L22" s="337">
        <f t="shared" si="4"/>
        <v>0</v>
      </c>
      <c r="M22" s="320"/>
    </row>
    <row r="23" spans="1:74" ht="15.65" customHeight="1" thickBot="1" x14ac:dyDescent="0.4">
      <c r="A23" s="140"/>
      <c r="B23" s="141"/>
      <c r="C23" s="142"/>
      <c r="D23" s="1">
        <f t="shared" si="3"/>
        <v>2024</v>
      </c>
      <c r="E23" s="158"/>
      <c r="F23" s="158"/>
      <c r="G23" s="159"/>
      <c r="H23" s="160"/>
      <c r="I23" s="159"/>
      <c r="J23" s="170"/>
      <c r="K23" s="171"/>
      <c r="L23" s="337">
        <f t="shared" si="4"/>
        <v>0</v>
      </c>
      <c r="M23" s="320"/>
    </row>
    <row r="24" spans="1:74" s="306" customFormat="1" ht="20.149999999999999" customHeight="1" thickBot="1" x14ac:dyDescent="0.4">
      <c r="C24" s="310"/>
      <c r="D24" s="310"/>
      <c r="E24" s="310"/>
      <c r="F24" s="310"/>
      <c r="G24" s="310"/>
      <c r="H24" s="311"/>
      <c r="I24" s="310"/>
      <c r="J24" s="345">
        <f>SUM(J18:J23)</f>
        <v>0</v>
      </c>
      <c r="K24" s="345">
        <f>SUM(K18:K23)</f>
        <v>0</v>
      </c>
      <c r="L24" s="345">
        <f>SUM(L18:L23)</f>
        <v>0</v>
      </c>
      <c r="M24" s="315"/>
    </row>
    <row r="25" spans="1:74" s="306" customFormat="1" x14ac:dyDescent="0.35">
      <c r="H25" s="316"/>
      <c r="J25" s="340"/>
      <c r="K25" s="340"/>
      <c r="L25" s="340"/>
    </row>
    <row r="26" spans="1:74" s="306" customFormat="1" x14ac:dyDescent="0.35">
      <c r="H26" s="316"/>
      <c r="J26" s="340"/>
      <c r="K26" s="340"/>
      <c r="L26" s="340"/>
    </row>
    <row r="27" spans="1:74" s="306" customFormat="1" ht="15" thickBot="1" x14ac:dyDescent="0.4">
      <c r="H27" s="316"/>
      <c r="J27" s="340"/>
      <c r="K27" s="340"/>
      <c r="L27" s="340"/>
    </row>
    <row r="28" spans="1:74" s="265" customFormat="1" ht="28.75" customHeight="1" thickBot="1" x14ac:dyDescent="0.4">
      <c r="A28" s="598" t="str">
        <f xml:space="preserve"> "IMPRESA PARTNER " &amp;'Quadro riassuntivo'!D17</f>
        <v xml:space="preserve">IMPRESA PARTNER </v>
      </c>
      <c r="B28" s="599"/>
      <c r="C28" s="599"/>
      <c r="D28" s="599"/>
      <c r="E28" s="599"/>
      <c r="F28" s="599"/>
      <c r="G28" s="599"/>
      <c r="H28" s="599"/>
      <c r="I28" s="599"/>
      <c r="J28" s="599"/>
      <c r="K28" s="599"/>
      <c r="L28" s="600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  <c r="AL28" s="241"/>
      <c r="AM28" s="241"/>
      <c r="AN28" s="241"/>
      <c r="AO28" s="241"/>
      <c r="AP28" s="241"/>
      <c r="AQ28" s="241"/>
      <c r="AR28" s="241"/>
      <c r="AS28" s="241"/>
      <c r="AT28" s="241"/>
      <c r="AU28" s="241"/>
      <c r="AV28" s="241"/>
      <c r="AW28" s="241"/>
      <c r="AX28" s="241"/>
      <c r="AY28" s="241"/>
      <c r="AZ28" s="241"/>
      <c r="BA28" s="241"/>
      <c r="BB28" s="241"/>
      <c r="BC28" s="241"/>
      <c r="BD28" s="241"/>
      <c r="BE28" s="241"/>
      <c r="BF28" s="241"/>
      <c r="BG28" s="241"/>
      <c r="BH28" s="241"/>
      <c r="BI28" s="241"/>
      <c r="BJ28" s="241"/>
      <c r="BK28" s="241"/>
      <c r="BL28" s="241"/>
      <c r="BM28" s="241"/>
      <c r="BN28" s="241"/>
      <c r="BO28" s="241"/>
      <c r="BP28" s="241"/>
    </row>
    <row r="29" spans="1:74" s="12" customFormat="1" ht="21" customHeight="1" thickBot="1" x14ac:dyDescent="0.4">
      <c r="A29" s="601" t="str">
        <f>"SCHEDA COSTI PER LICENZE E DIRITTI DI PROPRIETA INTELLETTUALE   "&amp;Anno_rendicontato</f>
        <v>SCHEDA COSTI PER LICENZE E DIRITTI DI PROPRIETA INTELLETTUALE   2024</v>
      </c>
      <c r="B29" s="602"/>
      <c r="C29" s="602"/>
      <c r="D29" s="602"/>
      <c r="E29" s="602"/>
      <c r="F29" s="602"/>
      <c r="G29" s="602"/>
      <c r="H29" s="602"/>
      <c r="I29" s="602"/>
      <c r="J29" s="603"/>
      <c r="K29" s="328" t="s">
        <v>9</v>
      </c>
      <c r="L29" s="344">
        <f>SUM(J32:J37)</f>
        <v>0</v>
      </c>
      <c r="M29" s="296"/>
      <c r="N29" s="295"/>
      <c r="O29" s="296"/>
      <c r="P29" s="296"/>
      <c r="Q29" s="296"/>
      <c r="R29" s="296"/>
      <c r="S29" s="295"/>
      <c r="T29" s="295"/>
      <c r="U29" s="295"/>
      <c r="V29" s="295"/>
      <c r="W29" s="295"/>
      <c r="X29" s="295"/>
      <c r="Y29" s="295"/>
      <c r="Z29" s="295"/>
      <c r="AA29" s="295"/>
      <c r="AB29" s="295"/>
      <c r="AC29" s="295"/>
      <c r="AD29" s="295"/>
      <c r="AE29" s="295"/>
      <c r="AF29" s="295"/>
      <c r="AG29" s="295"/>
      <c r="AH29" s="295"/>
      <c r="AI29" s="295"/>
      <c r="AJ29" s="295"/>
      <c r="AK29" s="295"/>
      <c r="AL29" s="295"/>
      <c r="AM29" s="295"/>
      <c r="AN29" s="295"/>
      <c r="AO29" s="295"/>
      <c r="AP29" s="295"/>
      <c r="AQ29" s="295"/>
      <c r="AR29" s="295"/>
      <c r="AS29" s="295"/>
      <c r="AT29" s="295"/>
      <c r="AU29" s="295"/>
      <c r="AV29" s="295"/>
      <c r="AW29" s="295"/>
      <c r="AX29" s="295"/>
      <c r="AY29" s="295"/>
      <c r="AZ29" s="295"/>
      <c r="BA29" s="295"/>
      <c r="BB29" s="295"/>
      <c r="BC29" s="295"/>
      <c r="BD29" s="295"/>
      <c r="BE29" s="295"/>
      <c r="BF29" s="295"/>
      <c r="BG29" s="295"/>
      <c r="BH29" s="295"/>
      <c r="BI29" s="295"/>
      <c r="BJ29" s="295"/>
      <c r="BK29" s="295"/>
      <c r="BL29" s="295"/>
      <c r="BM29" s="295"/>
      <c r="BN29" s="295"/>
      <c r="BO29" s="295"/>
      <c r="BP29" s="295"/>
      <c r="BQ29" s="297"/>
      <c r="BR29" s="297"/>
      <c r="BS29" s="297"/>
      <c r="BT29" s="297"/>
      <c r="BU29" s="297"/>
      <c r="BV29" s="297"/>
    </row>
    <row r="30" spans="1:74" s="12" customFormat="1" ht="21" customHeight="1" thickBot="1" x14ac:dyDescent="0.4">
      <c r="A30" s="594" t="s">
        <v>118</v>
      </c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6"/>
      <c r="M30" s="296"/>
      <c r="N30" s="295"/>
      <c r="O30" s="296"/>
      <c r="P30" s="296"/>
      <c r="Q30" s="296"/>
      <c r="R30" s="296"/>
      <c r="S30" s="295"/>
      <c r="T30" s="295"/>
      <c r="U30" s="295"/>
      <c r="V30" s="295"/>
      <c r="W30" s="295"/>
      <c r="X30" s="295"/>
      <c r="Y30" s="295"/>
      <c r="Z30" s="295"/>
      <c r="AA30" s="295"/>
      <c r="AB30" s="295"/>
      <c r="AC30" s="295"/>
      <c r="AD30" s="295"/>
      <c r="AE30" s="295"/>
      <c r="AF30" s="295"/>
      <c r="AG30" s="295"/>
      <c r="AH30" s="295"/>
      <c r="AI30" s="295"/>
      <c r="AJ30" s="295"/>
      <c r="AK30" s="295"/>
      <c r="AL30" s="295"/>
      <c r="AM30" s="295"/>
      <c r="AN30" s="295"/>
      <c r="AO30" s="295"/>
      <c r="AP30" s="295"/>
      <c r="AQ30" s="295"/>
      <c r="AR30" s="295"/>
      <c r="AS30" s="295"/>
      <c r="AT30" s="295"/>
      <c r="AU30" s="295"/>
      <c r="AV30" s="295"/>
      <c r="AW30" s="295"/>
      <c r="AX30" s="295"/>
      <c r="AY30" s="295"/>
      <c r="AZ30" s="295"/>
      <c r="BA30" s="295"/>
      <c r="BB30" s="295"/>
      <c r="BC30" s="295"/>
      <c r="BD30" s="295"/>
      <c r="BE30" s="295"/>
      <c r="BF30" s="295"/>
      <c r="BG30" s="295"/>
      <c r="BH30" s="295"/>
      <c r="BI30" s="295"/>
      <c r="BJ30" s="295"/>
      <c r="BK30" s="295"/>
      <c r="BL30" s="295"/>
      <c r="BM30" s="295"/>
      <c r="BN30" s="295"/>
      <c r="BO30" s="295"/>
      <c r="BP30" s="295"/>
      <c r="BQ30" s="297"/>
      <c r="BR30" s="297"/>
      <c r="BS30" s="297"/>
      <c r="BT30" s="297"/>
      <c r="BU30" s="297"/>
      <c r="BV30" s="297"/>
    </row>
    <row r="31" spans="1:74" s="13" customFormat="1" ht="46" customHeight="1" thickBot="1" x14ac:dyDescent="0.4">
      <c r="A31" s="43" t="s">
        <v>182</v>
      </c>
      <c r="B31" s="92" t="s">
        <v>56</v>
      </c>
      <c r="C31" s="44" t="s">
        <v>57</v>
      </c>
      <c r="D31" s="44" t="s">
        <v>58</v>
      </c>
      <c r="E31" s="44" t="s">
        <v>90</v>
      </c>
      <c r="F31" s="44" t="s">
        <v>91</v>
      </c>
      <c r="G31" s="17" t="s">
        <v>61</v>
      </c>
      <c r="H31" s="298" t="s">
        <v>180</v>
      </c>
      <c r="I31" s="17" t="s">
        <v>181</v>
      </c>
      <c r="J31" s="299" t="s">
        <v>92</v>
      </c>
      <c r="K31" s="300" t="s">
        <v>63</v>
      </c>
      <c r="L31" s="277" t="s">
        <v>34</v>
      </c>
      <c r="M31" s="301"/>
      <c r="N31" s="182"/>
      <c r="O31" s="302"/>
      <c r="P31" s="302"/>
      <c r="Q31" s="302"/>
      <c r="R31" s="303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182"/>
      <c r="BG31" s="182"/>
      <c r="BH31" s="182"/>
      <c r="BI31" s="182"/>
      <c r="BJ31" s="182"/>
      <c r="BK31" s="182"/>
      <c r="BL31" s="182"/>
      <c r="BM31" s="182"/>
      <c r="BN31" s="182"/>
      <c r="BO31" s="182"/>
      <c r="BP31" s="182"/>
      <c r="BQ31" s="304"/>
      <c r="BR31" s="304"/>
      <c r="BS31" s="304"/>
      <c r="BT31" s="304"/>
      <c r="BU31" s="304"/>
      <c r="BV31" s="304"/>
    </row>
    <row r="32" spans="1:74" ht="15.65" customHeight="1" x14ac:dyDescent="0.35">
      <c r="A32" s="133"/>
      <c r="B32" s="134"/>
      <c r="C32" s="135"/>
      <c r="D32" s="49">
        <f t="shared" ref="D32:D37" si="5">Anno_rendicontato</f>
        <v>2024</v>
      </c>
      <c r="E32" s="162"/>
      <c r="F32" s="163"/>
      <c r="G32" s="164"/>
      <c r="H32" s="165"/>
      <c r="I32" s="164"/>
      <c r="J32" s="166"/>
      <c r="K32" s="167"/>
      <c r="L32" s="346">
        <f>J32+K32</f>
        <v>0</v>
      </c>
      <c r="M32" s="320"/>
      <c r="O32" s="302"/>
      <c r="P32" s="302"/>
      <c r="Q32" s="302"/>
      <c r="R32" s="307"/>
    </row>
    <row r="33" spans="1:74" ht="15.65" customHeight="1" x14ac:dyDescent="0.35">
      <c r="A33" s="136"/>
      <c r="B33" s="137"/>
      <c r="C33" s="138"/>
      <c r="D33" s="58">
        <f t="shared" si="5"/>
        <v>2024</v>
      </c>
      <c r="E33" s="153"/>
      <c r="F33" s="154"/>
      <c r="G33" s="155"/>
      <c r="H33" s="156"/>
      <c r="I33" s="155"/>
      <c r="J33" s="168"/>
      <c r="K33" s="169"/>
      <c r="L33" s="346">
        <f t="shared" ref="L33:L37" si="6">J33+K33</f>
        <v>0</v>
      </c>
      <c r="M33" s="320"/>
    </row>
    <row r="34" spans="1:74" ht="15.65" customHeight="1" x14ac:dyDescent="0.35">
      <c r="A34" s="136"/>
      <c r="B34" s="137"/>
      <c r="C34" s="138"/>
      <c r="D34" s="58">
        <f t="shared" si="5"/>
        <v>2024</v>
      </c>
      <c r="E34" s="153"/>
      <c r="F34" s="154"/>
      <c r="G34" s="155"/>
      <c r="H34" s="156"/>
      <c r="I34" s="155"/>
      <c r="J34" s="168"/>
      <c r="K34" s="169"/>
      <c r="L34" s="346">
        <f t="shared" si="6"/>
        <v>0</v>
      </c>
      <c r="M34" s="320"/>
    </row>
    <row r="35" spans="1:74" ht="15.65" customHeight="1" x14ac:dyDescent="0.35">
      <c r="A35" s="136"/>
      <c r="B35" s="137"/>
      <c r="C35" s="138"/>
      <c r="D35" s="58">
        <f t="shared" si="5"/>
        <v>2024</v>
      </c>
      <c r="E35" s="153"/>
      <c r="F35" s="154"/>
      <c r="G35" s="155"/>
      <c r="H35" s="156"/>
      <c r="I35" s="155"/>
      <c r="J35" s="168"/>
      <c r="K35" s="169"/>
      <c r="L35" s="346">
        <f t="shared" si="6"/>
        <v>0</v>
      </c>
      <c r="M35" s="320"/>
    </row>
    <row r="36" spans="1:74" ht="15.65" customHeight="1" x14ac:dyDescent="0.35">
      <c r="A36" s="136"/>
      <c r="B36" s="137"/>
      <c r="C36" s="138"/>
      <c r="D36" s="58">
        <f t="shared" si="5"/>
        <v>2024</v>
      </c>
      <c r="E36" s="153"/>
      <c r="F36" s="154"/>
      <c r="G36" s="155"/>
      <c r="H36" s="156"/>
      <c r="I36" s="155"/>
      <c r="J36" s="168"/>
      <c r="K36" s="169"/>
      <c r="L36" s="346">
        <f t="shared" si="6"/>
        <v>0</v>
      </c>
      <c r="M36" s="320"/>
    </row>
    <row r="37" spans="1:74" ht="15.65" customHeight="1" thickBot="1" x14ac:dyDescent="0.4">
      <c r="A37" s="140"/>
      <c r="B37" s="141"/>
      <c r="C37" s="142"/>
      <c r="D37" s="1">
        <f t="shared" si="5"/>
        <v>2024</v>
      </c>
      <c r="E37" s="158"/>
      <c r="F37" s="158"/>
      <c r="G37" s="159"/>
      <c r="H37" s="160"/>
      <c r="I37" s="159"/>
      <c r="J37" s="170"/>
      <c r="K37" s="171"/>
      <c r="L37" s="346">
        <f t="shared" si="6"/>
        <v>0</v>
      </c>
      <c r="M37" s="320"/>
    </row>
    <row r="38" spans="1:74" s="306" customFormat="1" ht="20.149999999999999" customHeight="1" thickBot="1" x14ac:dyDescent="0.4">
      <c r="C38" s="310"/>
      <c r="D38" s="310"/>
      <c r="E38" s="310"/>
      <c r="F38" s="310"/>
      <c r="G38" s="310"/>
      <c r="H38" s="311"/>
      <c r="I38" s="310"/>
      <c r="J38" s="345">
        <f>SUM(J32:J37)</f>
        <v>0</v>
      </c>
      <c r="K38" s="345">
        <f>SUM(K32:K37)</f>
        <v>0</v>
      </c>
      <c r="L38" s="345">
        <f>SUM(L32:L37)</f>
        <v>0</v>
      </c>
      <c r="M38" s="315"/>
    </row>
    <row r="39" spans="1:74" s="306" customFormat="1" ht="8.5" customHeight="1" thickBot="1" x14ac:dyDescent="0.4">
      <c r="H39" s="316"/>
      <c r="J39" s="340"/>
      <c r="K39" s="341"/>
      <c r="L39" s="340"/>
      <c r="M39" s="320"/>
    </row>
    <row r="40" spans="1:74" s="12" customFormat="1" ht="21.65" customHeight="1" thickBot="1" x14ac:dyDescent="0.4">
      <c r="A40" s="601" t="str">
        <f>"SCHEDA COSTI PER LICENZE E DIRITTI DI PROPRIETA INTELLETTUALE   "&amp;Anno_rendicontato</f>
        <v>SCHEDA COSTI PER LICENZE E DIRITTI DI PROPRIETA INTELLETTUALE   2024</v>
      </c>
      <c r="B40" s="602"/>
      <c r="C40" s="602"/>
      <c r="D40" s="602"/>
      <c r="E40" s="602"/>
      <c r="F40" s="602"/>
      <c r="G40" s="602"/>
      <c r="H40" s="602"/>
      <c r="I40" s="602"/>
      <c r="J40" s="603"/>
      <c r="K40" s="328" t="s">
        <v>9</v>
      </c>
      <c r="L40" s="344">
        <f>SUM(J43:J48)</f>
        <v>0</v>
      </c>
      <c r="M40" s="296"/>
      <c r="N40" s="295"/>
      <c r="O40" s="296"/>
      <c r="P40" s="296"/>
      <c r="Q40" s="296"/>
      <c r="R40" s="296"/>
      <c r="S40" s="295"/>
      <c r="T40" s="295"/>
      <c r="U40" s="295"/>
      <c r="V40" s="295"/>
      <c r="W40" s="295"/>
      <c r="X40" s="295"/>
      <c r="Y40" s="295"/>
      <c r="Z40" s="295"/>
      <c r="AA40" s="295"/>
      <c r="AB40" s="295"/>
      <c r="AC40" s="295"/>
      <c r="AD40" s="295"/>
      <c r="AE40" s="295"/>
      <c r="AF40" s="295"/>
      <c r="AG40" s="295"/>
      <c r="AH40" s="295"/>
      <c r="AI40" s="295"/>
      <c r="AJ40" s="295"/>
      <c r="AK40" s="295"/>
      <c r="AL40" s="295"/>
      <c r="AM40" s="295"/>
      <c r="AN40" s="295"/>
      <c r="AO40" s="295"/>
      <c r="AP40" s="295"/>
      <c r="AQ40" s="295"/>
      <c r="AR40" s="295"/>
      <c r="AS40" s="295"/>
      <c r="AT40" s="295"/>
      <c r="AU40" s="295"/>
      <c r="AV40" s="295"/>
      <c r="AW40" s="295"/>
      <c r="AX40" s="295"/>
      <c r="AY40" s="295"/>
      <c r="AZ40" s="295"/>
      <c r="BA40" s="295"/>
      <c r="BB40" s="295"/>
      <c r="BC40" s="295"/>
      <c r="BD40" s="295"/>
      <c r="BE40" s="295"/>
      <c r="BF40" s="295"/>
      <c r="BG40" s="295"/>
      <c r="BH40" s="295"/>
      <c r="BI40" s="295"/>
      <c r="BJ40" s="295"/>
      <c r="BK40" s="295"/>
      <c r="BL40" s="295"/>
      <c r="BM40" s="295"/>
      <c r="BN40" s="295"/>
      <c r="BO40" s="295"/>
      <c r="BP40" s="295"/>
      <c r="BQ40" s="297"/>
      <c r="BR40" s="297"/>
      <c r="BS40" s="297"/>
      <c r="BT40" s="297"/>
      <c r="BU40" s="297"/>
      <c r="BV40" s="297"/>
    </row>
    <row r="41" spans="1:74" s="12" customFormat="1" ht="21.65" customHeight="1" thickBot="1" x14ac:dyDescent="0.4">
      <c r="A41" s="594" t="s">
        <v>119</v>
      </c>
      <c r="B41" s="595"/>
      <c r="C41" s="595"/>
      <c r="D41" s="595"/>
      <c r="E41" s="595"/>
      <c r="F41" s="595"/>
      <c r="G41" s="595"/>
      <c r="H41" s="595"/>
      <c r="I41" s="595"/>
      <c r="J41" s="595"/>
      <c r="K41" s="595"/>
      <c r="L41" s="596"/>
      <c r="M41" s="296"/>
      <c r="N41" s="295"/>
      <c r="O41" s="296"/>
      <c r="P41" s="296"/>
      <c r="Q41" s="296"/>
      <c r="R41" s="296"/>
      <c r="S41" s="295"/>
      <c r="T41" s="295"/>
      <c r="U41" s="295"/>
      <c r="V41" s="295"/>
      <c r="W41" s="295"/>
      <c r="X41" s="295"/>
      <c r="Y41" s="295"/>
      <c r="Z41" s="295"/>
      <c r="AA41" s="295"/>
      <c r="AB41" s="295"/>
      <c r="AC41" s="295"/>
      <c r="AD41" s="295"/>
      <c r="AE41" s="295"/>
      <c r="AF41" s="295"/>
      <c r="AG41" s="295"/>
      <c r="AH41" s="295"/>
      <c r="AI41" s="295"/>
      <c r="AJ41" s="295"/>
      <c r="AK41" s="295"/>
      <c r="AL41" s="295"/>
      <c r="AM41" s="295"/>
      <c r="AN41" s="295"/>
      <c r="AO41" s="295"/>
      <c r="AP41" s="295"/>
      <c r="AQ41" s="295"/>
      <c r="AR41" s="295"/>
      <c r="AS41" s="295"/>
      <c r="AT41" s="295"/>
      <c r="AU41" s="295"/>
      <c r="AV41" s="295"/>
      <c r="AW41" s="295"/>
      <c r="AX41" s="295"/>
      <c r="AY41" s="295"/>
      <c r="AZ41" s="295"/>
      <c r="BA41" s="295"/>
      <c r="BB41" s="295"/>
      <c r="BC41" s="295"/>
      <c r="BD41" s="295"/>
      <c r="BE41" s="295"/>
      <c r="BF41" s="295"/>
      <c r="BG41" s="295"/>
      <c r="BH41" s="295"/>
      <c r="BI41" s="295"/>
      <c r="BJ41" s="295"/>
      <c r="BK41" s="295"/>
      <c r="BL41" s="295"/>
      <c r="BM41" s="295"/>
      <c r="BN41" s="295"/>
      <c r="BO41" s="295"/>
      <c r="BP41" s="295"/>
      <c r="BQ41" s="297"/>
      <c r="BR41" s="297"/>
      <c r="BS41" s="297"/>
      <c r="BT41" s="297"/>
      <c r="BU41" s="297"/>
      <c r="BV41" s="297"/>
    </row>
    <row r="42" spans="1:74" s="13" customFormat="1" ht="46.5" customHeight="1" thickBot="1" x14ac:dyDescent="0.4">
      <c r="A42" s="43" t="s">
        <v>182</v>
      </c>
      <c r="B42" s="92" t="s">
        <v>56</v>
      </c>
      <c r="C42" s="44" t="s">
        <v>57</v>
      </c>
      <c r="D42" s="44" t="s">
        <v>58</v>
      </c>
      <c r="E42" s="44" t="s">
        <v>90</v>
      </c>
      <c r="F42" s="44" t="s">
        <v>91</v>
      </c>
      <c r="G42" s="17" t="s">
        <v>61</v>
      </c>
      <c r="H42" s="298" t="s">
        <v>180</v>
      </c>
      <c r="I42" s="17" t="s">
        <v>181</v>
      </c>
      <c r="J42" s="299" t="s">
        <v>92</v>
      </c>
      <c r="K42" s="300" t="s">
        <v>63</v>
      </c>
      <c r="L42" s="277" t="s">
        <v>34</v>
      </c>
      <c r="M42" s="301"/>
      <c r="N42" s="182"/>
      <c r="O42" s="302"/>
      <c r="P42" s="302"/>
      <c r="Q42" s="302"/>
      <c r="R42" s="303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2"/>
      <c r="BC42" s="182"/>
      <c r="BD42" s="182"/>
      <c r="BE42" s="182"/>
      <c r="BF42" s="182"/>
      <c r="BG42" s="182"/>
      <c r="BH42" s="182"/>
      <c r="BI42" s="182"/>
      <c r="BJ42" s="182"/>
      <c r="BK42" s="182"/>
      <c r="BL42" s="182"/>
      <c r="BM42" s="182"/>
      <c r="BN42" s="182"/>
      <c r="BO42" s="182"/>
      <c r="BP42" s="182"/>
      <c r="BQ42" s="304"/>
      <c r="BR42" s="304"/>
      <c r="BS42" s="304"/>
      <c r="BT42" s="304"/>
      <c r="BU42" s="304"/>
      <c r="BV42" s="304"/>
    </row>
    <row r="43" spans="1:74" ht="15.65" customHeight="1" x14ac:dyDescent="0.35">
      <c r="A43" s="133"/>
      <c r="B43" s="134"/>
      <c r="C43" s="135"/>
      <c r="D43" s="49">
        <f t="shared" ref="D43:D48" si="7">Anno_rendicontato</f>
        <v>2024</v>
      </c>
      <c r="E43" s="162"/>
      <c r="F43" s="163"/>
      <c r="G43" s="164"/>
      <c r="H43" s="165"/>
      <c r="I43" s="164"/>
      <c r="J43" s="166"/>
      <c r="K43" s="167"/>
      <c r="L43" s="346">
        <f>J43+K43</f>
        <v>0</v>
      </c>
      <c r="M43" s="320"/>
      <c r="O43" s="302"/>
      <c r="P43" s="302"/>
      <c r="Q43" s="302"/>
      <c r="R43" s="307"/>
    </row>
    <row r="44" spans="1:74" ht="15.65" customHeight="1" x14ac:dyDescent="0.35">
      <c r="A44" s="136"/>
      <c r="B44" s="137"/>
      <c r="C44" s="138"/>
      <c r="D44" s="58">
        <f t="shared" si="7"/>
        <v>2024</v>
      </c>
      <c r="E44" s="153"/>
      <c r="F44" s="154"/>
      <c r="G44" s="155"/>
      <c r="H44" s="156"/>
      <c r="I44" s="155"/>
      <c r="J44" s="168"/>
      <c r="K44" s="169"/>
      <c r="L44" s="346">
        <f t="shared" ref="L44:L48" si="8">J44+K44</f>
        <v>0</v>
      </c>
      <c r="M44" s="320"/>
    </row>
    <row r="45" spans="1:74" ht="15.65" customHeight="1" x14ac:dyDescent="0.35">
      <c r="A45" s="136"/>
      <c r="B45" s="137"/>
      <c r="C45" s="138"/>
      <c r="D45" s="58">
        <f t="shared" si="7"/>
        <v>2024</v>
      </c>
      <c r="E45" s="153"/>
      <c r="F45" s="154"/>
      <c r="G45" s="155"/>
      <c r="H45" s="156"/>
      <c r="I45" s="155"/>
      <c r="J45" s="168"/>
      <c r="K45" s="169"/>
      <c r="L45" s="346">
        <f t="shared" si="8"/>
        <v>0</v>
      </c>
      <c r="M45" s="320"/>
    </row>
    <row r="46" spans="1:74" ht="15.65" customHeight="1" x14ac:dyDescent="0.35">
      <c r="A46" s="136"/>
      <c r="B46" s="137"/>
      <c r="C46" s="138"/>
      <c r="D46" s="58">
        <f t="shared" si="7"/>
        <v>2024</v>
      </c>
      <c r="E46" s="153"/>
      <c r="F46" s="154"/>
      <c r="G46" s="155"/>
      <c r="H46" s="156"/>
      <c r="I46" s="155"/>
      <c r="J46" s="168"/>
      <c r="K46" s="169"/>
      <c r="L46" s="346">
        <f t="shared" si="8"/>
        <v>0</v>
      </c>
      <c r="M46" s="320"/>
    </row>
    <row r="47" spans="1:74" ht="15.65" customHeight="1" x14ac:dyDescent="0.35">
      <c r="A47" s="136"/>
      <c r="B47" s="137"/>
      <c r="C47" s="138"/>
      <c r="D47" s="58">
        <f t="shared" si="7"/>
        <v>2024</v>
      </c>
      <c r="E47" s="153"/>
      <c r="F47" s="154"/>
      <c r="G47" s="155"/>
      <c r="H47" s="156"/>
      <c r="I47" s="155"/>
      <c r="J47" s="168"/>
      <c r="K47" s="169"/>
      <c r="L47" s="346">
        <f t="shared" si="8"/>
        <v>0</v>
      </c>
      <c r="M47" s="320"/>
    </row>
    <row r="48" spans="1:74" ht="15.65" customHeight="1" thickBot="1" x14ac:dyDescent="0.4">
      <c r="A48" s="140"/>
      <c r="B48" s="141"/>
      <c r="C48" s="142"/>
      <c r="D48" s="1">
        <f t="shared" si="7"/>
        <v>2024</v>
      </c>
      <c r="E48" s="158"/>
      <c r="F48" s="158"/>
      <c r="G48" s="159"/>
      <c r="H48" s="160"/>
      <c r="I48" s="159"/>
      <c r="J48" s="170"/>
      <c r="K48" s="171"/>
      <c r="L48" s="346">
        <f t="shared" si="8"/>
        <v>0</v>
      </c>
      <c r="M48" s="320"/>
    </row>
    <row r="49" spans="1:74" s="306" customFormat="1" ht="20.149999999999999" customHeight="1" thickBot="1" x14ac:dyDescent="0.4">
      <c r="C49" s="310"/>
      <c r="D49" s="310"/>
      <c r="E49" s="310"/>
      <c r="F49" s="310"/>
      <c r="G49" s="310"/>
      <c r="H49" s="311"/>
      <c r="I49" s="310"/>
      <c r="J49" s="345">
        <f>SUM(J43:J48)</f>
        <v>0</v>
      </c>
      <c r="K49" s="345">
        <f>SUM(K43:K48)</f>
        <v>0</v>
      </c>
      <c r="L49" s="345">
        <f>SUM(L43:L48)</f>
        <v>0</v>
      </c>
      <c r="M49" s="315"/>
    </row>
    <row r="50" spans="1:74" s="306" customFormat="1" x14ac:dyDescent="0.35">
      <c r="H50" s="316"/>
      <c r="J50" s="340"/>
      <c r="K50" s="340"/>
      <c r="L50" s="340"/>
    </row>
    <row r="51" spans="1:74" s="306" customFormat="1" x14ac:dyDescent="0.35">
      <c r="H51" s="316"/>
      <c r="J51" s="340"/>
      <c r="K51" s="340"/>
      <c r="L51" s="340"/>
    </row>
    <row r="52" spans="1:74" s="306" customFormat="1" ht="15" thickBot="1" x14ac:dyDescent="0.4">
      <c r="H52" s="316"/>
      <c r="J52" s="340"/>
      <c r="K52" s="340"/>
      <c r="L52" s="340"/>
    </row>
    <row r="53" spans="1:74" s="265" customFormat="1" ht="28.75" customHeight="1" thickBot="1" x14ac:dyDescent="0.4">
      <c r="A53" s="598" t="str">
        <f xml:space="preserve"> "IMPRESA PARTNER " &amp;'Quadro riassuntivo'!D19</f>
        <v xml:space="preserve">IMPRESA PARTNER </v>
      </c>
      <c r="B53" s="599"/>
      <c r="C53" s="599"/>
      <c r="D53" s="599"/>
      <c r="E53" s="599"/>
      <c r="F53" s="599"/>
      <c r="G53" s="599"/>
      <c r="H53" s="599"/>
      <c r="I53" s="599"/>
      <c r="J53" s="599"/>
      <c r="K53" s="599"/>
      <c r="L53" s="600"/>
      <c r="M53" s="241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  <c r="AC53" s="241"/>
      <c r="AD53" s="241"/>
      <c r="AE53" s="241"/>
      <c r="AF53" s="241"/>
      <c r="AG53" s="241"/>
      <c r="AH53" s="241"/>
      <c r="AI53" s="241"/>
      <c r="AJ53" s="241"/>
      <c r="AK53" s="241"/>
      <c r="AL53" s="241"/>
      <c r="AM53" s="241"/>
      <c r="AN53" s="241"/>
      <c r="AO53" s="241"/>
      <c r="AP53" s="241"/>
      <c r="AQ53" s="241"/>
      <c r="AR53" s="241"/>
      <c r="AS53" s="241"/>
      <c r="AT53" s="241"/>
      <c r="AU53" s="241"/>
      <c r="AV53" s="241"/>
      <c r="AW53" s="241"/>
      <c r="AX53" s="241"/>
      <c r="AY53" s="241"/>
      <c r="AZ53" s="241"/>
      <c r="BA53" s="241"/>
      <c r="BB53" s="241"/>
      <c r="BC53" s="241"/>
      <c r="BD53" s="241"/>
      <c r="BE53" s="241"/>
      <c r="BF53" s="241"/>
      <c r="BG53" s="241"/>
      <c r="BH53" s="241"/>
      <c r="BI53" s="241"/>
      <c r="BJ53" s="241"/>
      <c r="BK53" s="241"/>
      <c r="BL53" s="241"/>
      <c r="BM53" s="241"/>
      <c r="BN53" s="241"/>
      <c r="BO53" s="241"/>
      <c r="BP53" s="241"/>
    </row>
    <row r="54" spans="1:74" s="12" customFormat="1" ht="21" customHeight="1" thickBot="1" x14ac:dyDescent="0.4">
      <c r="A54" s="601" t="str">
        <f>"SCHEDA COSTI PER LICENZE E DIRITTI DI PROPRIETA INTELLETTUALE   "&amp;Anno_rendicontato</f>
        <v>SCHEDA COSTI PER LICENZE E DIRITTI DI PROPRIETA INTELLETTUALE   2024</v>
      </c>
      <c r="B54" s="602"/>
      <c r="C54" s="602"/>
      <c r="D54" s="602"/>
      <c r="E54" s="602"/>
      <c r="F54" s="602"/>
      <c r="G54" s="602"/>
      <c r="H54" s="602"/>
      <c r="I54" s="602"/>
      <c r="J54" s="603"/>
      <c r="K54" s="328" t="s">
        <v>9</v>
      </c>
      <c r="L54" s="344">
        <f>SUM(J57:J62)</f>
        <v>0</v>
      </c>
      <c r="M54" s="296"/>
      <c r="N54" s="295"/>
      <c r="O54" s="296"/>
      <c r="P54" s="296"/>
      <c r="Q54" s="296"/>
      <c r="R54" s="296"/>
      <c r="S54" s="295"/>
      <c r="T54" s="295"/>
      <c r="U54" s="295"/>
      <c r="V54" s="295"/>
      <c r="W54" s="295"/>
      <c r="X54" s="295"/>
      <c r="Y54" s="295"/>
      <c r="Z54" s="295"/>
      <c r="AA54" s="295"/>
      <c r="AB54" s="295"/>
      <c r="AC54" s="295"/>
      <c r="AD54" s="295"/>
      <c r="AE54" s="295"/>
      <c r="AF54" s="295"/>
      <c r="AG54" s="295"/>
      <c r="AH54" s="295"/>
      <c r="AI54" s="295"/>
      <c r="AJ54" s="295"/>
      <c r="AK54" s="295"/>
      <c r="AL54" s="295"/>
      <c r="AM54" s="295"/>
      <c r="AN54" s="295"/>
      <c r="AO54" s="295"/>
      <c r="AP54" s="295"/>
      <c r="AQ54" s="295"/>
      <c r="AR54" s="295"/>
      <c r="AS54" s="295"/>
      <c r="AT54" s="295"/>
      <c r="AU54" s="295"/>
      <c r="AV54" s="295"/>
      <c r="AW54" s="295"/>
      <c r="AX54" s="295"/>
      <c r="AY54" s="295"/>
      <c r="AZ54" s="295"/>
      <c r="BA54" s="295"/>
      <c r="BB54" s="295"/>
      <c r="BC54" s="295"/>
      <c r="BD54" s="295"/>
      <c r="BE54" s="295"/>
      <c r="BF54" s="295"/>
      <c r="BG54" s="295"/>
      <c r="BH54" s="295"/>
      <c r="BI54" s="295"/>
      <c r="BJ54" s="295"/>
      <c r="BK54" s="295"/>
      <c r="BL54" s="295"/>
      <c r="BM54" s="295"/>
      <c r="BN54" s="295"/>
      <c r="BO54" s="295"/>
      <c r="BP54" s="295"/>
      <c r="BQ54" s="297"/>
      <c r="BR54" s="297"/>
      <c r="BS54" s="297"/>
      <c r="BT54" s="297"/>
      <c r="BU54" s="297"/>
      <c r="BV54" s="297"/>
    </row>
    <row r="55" spans="1:74" s="12" customFormat="1" ht="21" customHeight="1" thickBot="1" x14ac:dyDescent="0.4">
      <c r="A55" s="594" t="s">
        <v>118</v>
      </c>
      <c r="B55" s="595"/>
      <c r="C55" s="595"/>
      <c r="D55" s="595"/>
      <c r="E55" s="595"/>
      <c r="F55" s="595"/>
      <c r="G55" s="595"/>
      <c r="H55" s="595"/>
      <c r="I55" s="595"/>
      <c r="J55" s="595"/>
      <c r="K55" s="595"/>
      <c r="L55" s="596"/>
      <c r="M55" s="296"/>
      <c r="N55" s="295"/>
      <c r="O55" s="296"/>
      <c r="P55" s="296"/>
      <c r="Q55" s="296"/>
      <c r="R55" s="296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295"/>
      <c r="AH55" s="295"/>
      <c r="AI55" s="295"/>
      <c r="AJ55" s="295"/>
      <c r="AK55" s="295"/>
      <c r="AL55" s="295"/>
      <c r="AM55" s="295"/>
      <c r="AN55" s="295"/>
      <c r="AO55" s="295"/>
      <c r="AP55" s="295"/>
      <c r="AQ55" s="295"/>
      <c r="AR55" s="295"/>
      <c r="AS55" s="295"/>
      <c r="AT55" s="295"/>
      <c r="AU55" s="295"/>
      <c r="AV55" s="295"/>
      <c r="AW55" s="295"/>
      <c r="AX55" s="295"/>
      <c r="AY55" s="295"/>
      <c r="AZ55" s="295"/>
      <c r="BA55" s="295"/>
      <c r="BB55" s="295"/>
      <c r="BC55" s="295"/>
      <c r="BD55" s="295"/>
      <c r="BE55" s="295"/>
      <c r="BF55" s="295"/>
      <c r="BG55" s="295"/>
      <c r="BH55" s="295"/>
      <c r="BI55" s="295"/>
      <c r="BJ55" s="295"/>
      <c r="BK55" s="295"/>
      <c r="BL55" s="295"/>
      <c r="BM55" s="295"/>
      <c r="BN55" s="295"/>
      <c r="BO55" s="295"/>
      <c r="BP55" s="295"/>
      <c r="BQ55" s="297"/>
      <c r="BR55" s="297"/>
      <c r="BS55" s="297"/>
      <c r="BT55" s="297"/>
      <c r="BU55" s="297"/>
      <c r="BV55" s="297"/>
    </row>
    <row r="56" spans="1:74" s="13" customFormat="1" ht="46" customHeight="1" thickBot="1" x14ac:dyDescent="0.4">
      <c r="A56" s="43" t="s">
        <v>182</v>
      </c>
      <c r="B56" s="92" t="s">
        <v>56</v>
      </c>
      <c r="C56" s="44" t="s">
        <v>57</v>
      </c>
      <c r="D56" s="44" t="s">
        <v>58</v>
      </c>
      <c r="E56" s="44" t="s">
        <v>90</v>
      </c>
      <c r="F56" s="44" t="s">
        <v>91</v>
      </c>
      <c r="G56" s="17" t="s">
        <v>61</v>
      </c>
      <c r="H56" s="298" t="s">
        <v>180</v>
      </c>
      <c r="I56" s="17" t="s">
        <v>181</v>
      </c>
      <c r="J56" s="299" t="s">
        <v>92</v>
      </c>
      <c r="K56" s="300" t="s">
        <v>63</v>
      </c>
      <c r="L56" s="277" t="s">
        <v>34</v>
      </c>
      <c r="M56" s="301"/>
      <c r="N56" s="182"/>
      <c r="O56" s="302"/>
      <c r="P56" s="302"/>
      <c r="Q56" s="302"/>
      <c r="R56" s="303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82"/>
      <c r="AR56" s="182"/>
      <c r="AS56" s="182"/>
      <c r="AT56" s="182"/>
      <c r="AU56" s="182"/>
      <c r="AV56" s="182"/>
      <c r="AW56" s="182"/>
      <c r="AX56" s="182"/>
      <c r="AY56" s="182"/>
      <c r="AZ56" s="182"/>
      <c r="BA56" s="182"/>
      <c r="BB56" s="182"/>
      <c r="BC56" s="182"/>
      <c r="BD56" s="182"/>
      <c r="BE56" s="182"/>
      <c r="BF56" s="182"/>
      <c r="BG56" s="182"/>
      <c r="BH56" s="182"/>
      <c r="BI56" s="182"/>
      <c r="BJ56" s="182"/>
      <c r="BK56" s="182"/>
      <c r="BL56" s="182"/>
      <c r="BM56" s="182"/>
      <c r="BN56" s="182"/>
      <c r="BO56" s="182"/>
      <c r="BP56" s="182"/>
      <c r="BQ56" s="304"/>
      <c r="BR56" s="304"/>
      <c r="BS56" s="304"/>
      <c r="BT56" s="304"/>
      <c r="BU56" s="304"/>
      <c r="BV56" s="304"/>
    </row>
    <row r="57" spans="1:74" ht="15.65" customHeight="1" x14ac:dyDescent="0.35">
      <c r="A57" s="133"/>
      <c r="B57" s="134"/>
      <c r="C57" s="135"/>
      <c r="D57" s="49">
        <f t="shared" ref="D57:D62" si="9">Anno_rendicontato</f>
        <v>2024</v>
      </c>
      <c r="E57" s="162"/>
      <c r="F57" s="163"/>
      <c r="G57" s="164"/>
      <c r="H57" s="165"/>
      <c r="I57" s="164"/>
      <c r="J57" s="166"/>
      <c r="K57" s="167"/>
      <c r="L57" s="337">
        <f>J57+K57</f>
        <v>0</v>
      </c>
      <c r="M57" s="320"/>
      <c r="O57" s="302"/>
      <c r="P57" s="302"/>
      <c r="Q57" s="302"/>
      <c r="R57" s="307"/>
    </row>
    <row r="58" spans="1:74" ht="15.65" customHeight="1" x14ac:dyDescent="0.35">
      <c r="A58" s="136"/>
      <c r="B58" s="137"/>
      <c r="C58" s="138"/>
      <c r="D58" s="58">
        <f t="shared" si="9"/>
        <v>2024</v>
      </c>
      <c r="E58" s="153"/>
      <c r="F58" s="154"/>
      <c r="G58" s="155"/>
      <c r="H58" s="156"/>
      <c r="I58" s="155"/>
      <c r="J58" s="168"/>
      <c r="K58" s="169"/>
      <c r="L58" s="337">
        <f t="shared" ref="L58:L62" si="10">J58+K58</f>
        <v>0</v>
      </c>
      <c r="M58" s="320"/>
    </row>
    <row r="59" spans="1:74" ht="15.65" customHeight="1" x14ac:dyDescent="0.35">
      <c r="A59" s="136"/>
      <c r="B59" s="137"/>
      <c r="C59" s="138"/>
      <c r="D59" s="58">
        <f t="shared" si="9"/>
        <v>2024</v>
      </c>
      <c r="E59" s="153"/>
      <c r="F59" s="154"/>
      <c r="G59" s="155"/>
      <c r="H59" s="156"/>
      <c r="I59" s="155"/>
      <c r="J59" s="168"/>
      <c r="K59" s="169"/>
      <c r="L59" s="337">
        <f t="shared" si="10"/>
        <v>0</v>
      </c>
      <c r="M59" s="320"/>
    </row>
    <row r="60" spans="1:74" ht="15.65" customHeight="1" x14ac:dyDescent="0.35">
      <c r="A60" s="136"/>
      <c r="B60" s="137"/>
      <c r="C60" s="138"/>
      <c r="D60" s="58">
        <f t="shared" si="9"/>
        <v>2024</v>
      </c>
      <c r="E60" s="153"/>
      <c r="F60" s="154"/>
      <c r="G60" s="155"/>
      <c r="H60" s="156"/>
      <c r="I60" s="155"/>
      <c r="J60" s="168"/>
      <c r="K60" s="169"/>
      <c r="L60" s="337">
        <f t="shared" si="10"/>
        <v>0</v>
      </c>
      <c r="M60" s="320"/>
    </row>
    <row r="61" spans="1:74" ht="15.65" customHeight="1" x14ac:dyDescent="0.35">
      <c r="A61" s="136"/>
      <c r="B61" s="137"/>
      <c r="C61" s="138"/>
      <c r="D61" s="58">
        <f t="shared" si="9"/>
        <v>2024</v>
      </c>
      <c r="E61" s="153"/>
      <c r="F61" s="154"/>
      <c r="G61" s="155"/>
      <c r="H61" s="156"/>
      <c r="I61" s="155"/>
      <c r="J61" s="168"/>
      <c r="K61" s="169"/>
      <c r="L61" s="337">
        <f t="shared" si="10"/>
        <v>0</v>
      </c>
      <c r="M61" s="320"/>
    </row>
    <row r="62" spans="1:74" ht="15.65" customHeight="1" thickBot="1" x14ac:dyDescent="0.4">
      <c r="A62" s="140"/>
      <c r="B62" s="141"/>
      <c r="C62" s="142"/>
      <c r="D62" s="1">
        <f t="shared" si="9"/>
        <v>2024</v>
      </c>
      <c r="E62" s="158"/>
      <c r="F62" s="158"/>
      <c r="G62" s="159"/>
      <c r="H62" s="160"/>
      <c r="I62" s="159"/>
      <c r="J62" s="170"/>
      <c r="K62" s="171"/>
      <c r="L62" s="337">
        <f t="shared" si="10"/>
        <v>0</v>
      </c>
      <c r="M62" s="320"/>
    </row>
    <row r="63" spans="1:74" s="306" customFormat="1" ht="20.149999999999999" customHeight="1" thickBot="1" x14ac:dyDescent="0.4">
      <c r="C63" s="310"/>
      <c r="D63" s="310"/>
      <c r="E63" s="310"/>
      <c r="F63" s="310"/>
      <c r="G63" s="310"/>
      <c r="H63" s="311"/>
      <c r="I63" s="310"/>
      <c r="J63" s="345">
        <f>SUM(J57:J62)</f>
        <v>0</v>
      </c>
      <c r="K63" s="345">
        <f>SUM(K57:K62)</f>
        <v>0</v>
      </c>
      <c r="L63" s="345">
        <f>SUM(L57:L62)</f>
        <v>0</v>
      </c>
      <c r="M63" s="315"/>
    </row>
    <row r="64" spans="1:74" s="306" customFormat="1" ht="8.5" customHeight="1" thickBot="1" x14ac:dyDescent="0.4">
      <c r="H64" s="316"/>
      <c r="J64" s="340"/>
      <c r="K64" s="341"/>
      <c r="L64" s="340"/>
      <c r="M64" s="320"/>
    </row>
    <row r="65" spans="1:74" s="12" customFormat="1" ht="21.65" customHeight="1" thickBot="1" x14ac:dyDescent="0.4">
      <c r="A65" s="601" t="str">
        <f>"SCHEDA COSTI PER LICENZE E DIRITTI DI PROPRIETA INTELLETTUALE   "&amp;Anno_rendicontato</f>
        <v>SCHEDA COSTI PER LICENZE E DIRITTI DI PROPRIETA INTELLETTUALE   2024</v>
      </c>
      <c r="B65" s="602"/>
      <c r="C65" s="602"/>
      <c r="D65" s="602"/>
      <c r="E65" s="602"/>
      <c r="F65" s="602"/>
      <c r="G65" s="602"/>
      <c r="H65" s="602"/>
      <c r="I65" s="602"/>
      <c r="J65" s="603"/>
      <c r="K65" s="328" t="s">
        <v>9</v>
      </c>
      <c r="L65" s="344">
        <f>SUM(J68:J73)</f>
        <v>0</v>
      </c>
      <c r="M65" s="296"/>
      <c r="N65" s="295"/>
      <c r="O65" s="296"/>
      <c r="P65" s="296"/>
      <c r="Q65" s="296"/>
      <c r="R65" s="296"/>
      <c r="S65" s="295"/>
      <c r="T65" s="295"/>
      <c r="U65" s="295"/>
      <c r="V65" s="295"/>
      <c r="W65" s="295"/>
      <c r="X65" s="295"/>
      <c r="Y65" s="295"/>
      <c r="Z65" s="295"/>
      <c r="AA65" s="295"/>
      <c r="AB65" s="295"/>
      <c r="AC65" s="295"/>
      <c r="AD65" s="295"/>
      <c r="AE65" s="295"/>
      <c r="AF65" s="295"/>
      <c r="AG65" s="295"/>
      <c r="AH65" s="295"/>
      <c r="AI65" s="295"/>
      <c r="AJ65" s="295"/>
      <c r="AK65" s="295"/>
      <c r="AL65" s="295"/>
      <c r="AM65" s="295"/>
      <c r="AN65" s="295"/>
      <c r="AO65" s="295"/>
      <c r="AP65" s="295"/>
      <c r="AQ65" s="295"/>
      <c r="AR65" s="295"/>
      <c r="AS65" s="295"/>
      <c r="AT65" s="295"/>
      <c r="AU65" s="295"/>
      <c r="AV65" s="295"/>
      <c r="AW65" s="295"/>
      <c r="AX65" s="295"/>
      <c r="AY65" s="295"/>
      <c r="AZ65" s="295"/>
      <c r="BA65" s="295"/>
      <c r="BB65" s="295"/>
      <c r="BC65" s="295"/>
      <c r="BD65" s="295"/>
      <c r="BE65" s="295"/>
      <c r="BF65" s="295"/>
      <c r="BG65" s="295"/>
      <c r="BH65" s="295"/>
      <c r="BI65" s="295"/>
      <c r="BJ65" s="295"/>
      <c r="BK65" s="295"/>
      <c r="BL65" s="295"/>
      <c r="BM65" s="295"/>
      <c r="BN65" s="295"/>
      <c r="BO65" s="295"/>
      <c r="BP65" s="295"/>
      <c r="BQ65" s="297"/>
      <c r="BR65" s="297"/>
      <c r="BS65" s="297"/>
      <c r="BT65" s="297"/>
      <c r="BU65" s="297"/>
      <c r="BV65" s="297"/>
    </row>
    <row r="66" spans="1:74" s="12" customFormat="1" ht="21.65" customHeight="1" thickBot="1" x14ac:dyDescent="0.4">
      <c r="A66" s="594" t="s">
        <v>119</v>
      </c>
      <c r="B66" s="595"/>
      <c r="C66" s="595"/>
      <c r="D66" s="595"/>
      <c r="E66" s="595"/>
      <c r="F66" s="595"/>
      <c r="G66" s="595"/>
      <c r="H66" s="595"/>
      <c r="I66" s="595"/>
      <c r="J66" s="595"/>
      <c r="K66" s="595"/>
      <c r="L66" s="596"/>
      <c r="M66" s="296"/>
      <c r="N66" s="295"/>
      <c r="O66" s="296"/>
      <c r="P66" s="296"/>
      <c r="Q66" s="296"/>
      <c r="R66" s="296"/>
      <c r="S66" s="295"/>
      <c r="T66" s="295"/>
      <c r="U66" s="295"/>
      <c r="V66" s="295"/>
      <c r="W66" s="295"/>
      <c r="X66" s="295"/>
      <c r="Y66" s="295"/>
      <c r="Z66" s="295"/>
      <c r="AA66" s="295"/>
      <c r="AB66" s="295"/>
      <c r="AC66" s="295"/>
      <c r="AD66" s="295"/>
      <c r="AE66" s="295"/>
      <c r="AF66" s="295"/>
      <c r="AG66" s="295"/>
      <c r="AH66" s="295"/>
      <c r="AI66" s="295"/>
      <c r="AJ66" s="295"/>
      <c r="AK66" s="295"/>
      <c r="AL66" s="295"/>
      <c r="AM66" s="295"/>
      <c r="AN66" s="295"/>
      <c r="AO66" s="295"/>
      <c r="AP66" s="295"/>
      <c r="AQ66" s="295"/>
      <c r="AR66" s="295"/>
      <c r="AS66" s="295"/>
      <c r="AT66" s="295"/>
      <c r="AU66" s="295"/>
      <c r="AV66" s="295"/>
      <c r="AW66" s="295"/>
      <c r="AX66" s="295"/>
      <c r="AY66" s="295"/>
      <c r="AZ66" s="295"/>
      <c r="BA66" s="295"/>
      <c r="BB66" s="295"/>
      <c r="BC66" s="295"/>
      <c r="BD66" s="295"/>
      <c r="BE66" s="295"/>
      <c r="BF66" s="295"/>
      <c r="BG66" s="295"/>
      <c r="BH66" s="295"/>
      <c r="BI66" s="295"/>
      <c r="BJ66" s="295"/>
      <c r="BK66" s="295"/>
      <c r="BL66" s="295"/>
      <c r="BM66" s="295"/>
      <c r="BN66" s="295"/>
      <c r="BO66" s="295"/>
      <c r="BP66" s="295"/>
      <c r="BQ66" s="297"/>
      <c r="BR66" s="297"/>
      <c r="BS66" s="297"/>
      <c r="BT66" s="297"/>
      <c r="BU66" s="297"/>
      <c r="BV66" s="297"/>
    </row>
    <row r="67" spans="1:74" s="13" customFormat="1" ht="46.5" customHeight="1" thickBot="1" x14ac:dyDescent="0.4">
      <c r="A67" s="43" t="s">
        <v>182</v>
      </c>
      <c r="B67" s="92" t="s">
        <v>56</v>
      </c>
      <c r="C67" s="44" t="s">
        <v>57</v>
      </c>
      <c r="D67" s="44" t="s">
        <v>58</v>
      </c>
      <c r="E67" s="44" t="s">
        <v>90</v>
      </c>
      <c r="F67" s="44" t="s">
        <v>91</v>
      </c>
      <c r="G67" s="17" t="s">
        <v>61</v>
      </c>
      <c r="H67" s="298" t="s">
        <v>180</v>
      </c>
      <c r="I67" s="17" t="s">
        <v>181</v>
      </c>
      <c r="J67" s="299" t="s">
        <v>92</v>
      </c>
      <c r="K67" s="300" t="s">
        <v>63</v>
      </c>
      <c r="L67" s="277" t="s">
        <v>34</v>
      </c>
      <c r="M67" s="301"/>
      <c r="N67" s="182"/>
      <c r="O67" s="302"/>
      <c r="P67" s="302"/>
      <c r="Q67" s="302"/>
      <c r="R67" s="303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82"/>
      <c r="AR67" s="182"/>
      <c r="AS67" s="182"/>
      <c r="AT67" s="182"/>
      <c r="AU67" s="182"/>
      <c r="AV67" s="182"/>
      <c r="AW67" s="182"/>
      <c r="AX67" s="182"/>
      <c r="AY67" s="182"/>
      <c r="AZ67" s="182"/>
      <c r="BA67" s="182"/>
      <c r="BB67" s="182"/>
      <c r="BC67" s="182"/>
      <c r="BD67" s="182"/>
      <c r="BE67" s="182"/>
      <c r="BF67" s="182"/>
      <c r="BG67" s="182"/>
      <c r="BH67" s="182"/>
      <c r="BI67" s="182"/>
      <c r="BJ67" s="182"/>
      <c r="BK67" s="182"/>
      <c r="BL67" s="182"/>
      <c r="BM67" s="182"/>
      <c r="BN67" s="182"/>
      <c r="BO67" s="182"/>
      <c r="BP67" s="182"/>
      <c r="BQ67" s="304"/>
      <c r="BR67" s="304"/>
      <c r="BS67" s="304"/>
      <c r="BT67" s="304"/>
      <c r="BU67" s="304"/>
      <c r="BV67" s="304"/>
    </row>
    <row r="68" spans="1:74" ht="15.65" customHeight="1" x14ac:dyDescent="0.35">
      <c r="A68" s="133"/>
      <c r="B68" s="134"/>
      <c r="C68" s="135"/>
      <c r="D68" s="49">
        <f t="shared" ref="D68:D73" si="11">Anno_rendicontato</f>
        <v>2024</v>
      </c>
      <c r="E68" s="162"/>
      <c r="F68" s="163"/>
      <c r="G68" s="164"/>
      <c r="H68" s="165"/>
      <c r="I68" s="164"/>
      <c r="J68" s="166"/>
      <c r="K68" s="167"/>
      <c r="L68" s="337">
        <f>J68+K68</f>
        <v>0</v>
      </c>
      <c r="M68" s="320"/>
      <c r="O68" s="302"/>
      <c r="P68" s="302"/>
      <c r="Q68" s="302"/>
      <c r="R68" s="307"/>
    </row>
    <row r="69" spans="1:74" ht="15.65" customHeight="1" x14ac:dyDescent="0.35">
      <c r="A69" s="136"/>
      <c r="B69" s="137"/>
      <c r="C69" s="138"/>
      <c r="D69" s="58">
        <f t="shared" si="11"/>
        <v>2024</v>
      </c>
      <c r="E69" s="153"/>
      <c r="F69" s="154"/>
      <c r="G69" s="155"/>
      <c r="H69" s="156"/>
      <c r="I69" s="155"/>
      <c r="J69" s="168"/>
      <c r="K69" s="169"/>
      <c r="L69" s="337">
        <f t="shared" ref="L69:L73" si="12">J69+K69</f>
        <v>0</v>
      </c>
      <c r="M69" s="320"/>
    </row>
    <row r="70" spans="1:74" ht="15.65" customHeight="1" x14ac:dyDescent="0.35">
      <c r="A70" s="136"/>
      <c r="B70" s="137"/>
      <c r="C70" s="138"/>
      <c r="D70" s="58">
        <f t="shared" si="11"/>
        <v>2024</v>
      </c>
      <c r="E70" s="153"/>
      <c r="F70" s="154"/>
      <c r="G70" s="155"/>
      <c r="H70" s="156"/>
      <c r="I70" s="155"/>
      <c r="J70" s="168"/>
      <c r="K70" s="169"/>
      <c r="L70" s="337">
        <f t="shared" si="12"/>
        <v>0</v>
      </c>
      <c r="M70" s="320"/>
    </row>
    <row r="71" spans="1:74" ht="15.65" customHeight="1" x14ac:dyDescent="0.35">
      <c r="A71" s="136"/>
      <c r="B71" s="137"/>
      <c r="C71" s="138"/>
      <c r="D71" s="58">
        <f t="shared" si="11"/>
        <v>2024</v>
      </c>
      <c r="E71" s="153"/>
      <c r="F71" s="154"/>
      <c r="G71" s="155"/>
      <c r="H71" s="156"/>
      <c r="I71" s="155"/>
      <c r="J71" s="168"/>
      <c r="K71" s="169"/>
      <c r="L71" s="337">
        <f t="shared" si="12"/>
        <v>0</v>
      </c>
      <c r="M71" s="320"/>
    </row>
    <row r="72" spans="1:74" ht="15.65" customHeight="1" x14ac:dyDescent="0.35">
      <c r="A72" s="136"/>
      <c r="B72" s="137"/>
      <c r="C72" s="138"/>
      <c r="D72" s="58">
        <f t="shared" si="11"/>
        <v>2024</v>
      </c>
      <c r="E72" s="153"/>
      <c r="F72" s="154"/>
      <c r="G72" s="155"/>
      <c r="H72" s="156"/>
      <c r="I72" s="155"/>
      <c r="J72" s="168"/>
      <c r="K72" s="169"/>
      <c r="L72" s="337">
        <f t="shared" si="12"/>
        <v>0</v>
      </c>
      <c r="M72" s="320"/>
    </row>
    <row r="73" spans="1:74" ht="15.65" customHeight="1" thickBot="1" x14ac:dyDescent="0.4">
      <c r="A73" s="140"/>
      <c r="B73" s="141"/>
      <c r="C73" s="142"/>
      <c r="D73" s="1">
        <f t="shared" si="11"/>
        <v>2024</v>
      </c>
      <c r="E73" s="158"/>
      <c r="F73" s="158"/>
      <c r="G73" s="159"/>
      <c r="H73" s="160"/>
      <c r="I73" s="159"/>
      <c r="J73" s="170"/>
      <c r="K73" s="171"/>
      <c r="L73" s="337">
        <f t="shared" si="12"/>
        <v>0</v>
      </c>
      <c r="M73" s="320"/>
    </row>
    <row r="74" spans="1:74" s="306" customFormat="1" ht="20.149999999999999" customHeight="1" thickBot="1" x14ac:dyDescent="0.4">
      <c r="C74" s="310"/>
      <c r="D74" s="310"/>
      <c r="E74" s="310"/>
      <c r="F74" s="310"/>
      <c r="G74" s="310"/>
      <c r="H74" s="311"/>
      <c r="I74" s="310"/>
      <c r="J74" s="345">
        <f>SUM(J68:J73)</f>
        <v>0</v>
      </c>
      <c r="K74" s="345">
        <f>SUM(K68:K73)</f>
        <v>0</v>
      </c>
      <c r="L74" s="345">
        <f>SUM(L68:L73)</f>
        <v>0</v>
      </c>
      <c r="M74" s="315"/>
    </row>
    <row r="75" spans="1:74" s="306" customFormat="1" x14ac:dyDescent="0.35">
      <c r="H75" s="316"/>
      <c r="J75" s="340"/>
      <c r="K75" s="340"/>
      <c r="L75" s="340"/>
    </row>
    <row r="76" spans="1:74" s="306" customFormat="1" x14ac:dyDescent="0.35">
      <c r="H76" s="316"/>
      <c r="J76" s="340"/>
      <c r="K76" s="340"/>
      <c r="L76" s="340"/>
    </row>
    <row r="77" spans="1:74" s="306" customFormat="1" x14ac:dyDescent="0.35">
      <c r="H77" s="316"/>
      <c r="J77" s="340"/>
      <c r="K77" s="340"/>
      <c r="L77" s="340"/>
    </row>
    <row r="78" spans="1:74" s="306" customFormat="1" x14ac:dyDescent="0.35">
      <c r="H78" s="316"/>
      <c r="J78" s="340"/>
      <c r="K78" s="340"/>
      <c r="L78" s="340"/>
    </row>
    <row r="79" spans="1:74" s="306" customFormat="1" x14ac:dyDescent="0.35">
      <c r="H79" s="316"/>
      <c r="J79" s="340"/>
      <c r="K79" s="340"/>
      <c r="L79" s="340"/>
    </row>
    <row r="80" spans="1:74" s="306" customFormat="1" x14ac:dyDescent="0.35">
      <c r="B80" s="597" t="s">
        <v>94</v>
      </c>
      <c r="C80" s="597"/>
      <c r="D80" s="597"/>
      <c r="E80" s="597"/>
      <c r="F80" s="597"/>
      <c r="G80" s="597"/>
      <c r="H80" s="597"/>
      <c r="I80" s="597"/>
      <c r="J80" s="597"/>
      <c r="K80" s="340"/>
      <c r="L80" s="340"/>
    </row>
    <row r="81" spans="8:12" s="306" customFormat="1" x14ac:dyDescent="0.35">
      <c r="H81" s="316"/>
      <c r="J81" s="340"/>
      <c r="K81" s="340"/>
      <c r="L81" s="340"/>
    </row>
    <row r="82" spans="8:12" s="306" customFormat="1" x14ac:dyDescent="0.35">
      <c r="H82" s="316"/>
      <c r="J82" s="340"/>
      <c r="K82" s="340"/>
      <c r="L82" s="340"/>
    </row>
    <row r="83" spans="8:12" s="306" customFormat="1" x14ac:dyDescent="0.35">
      <c r="H83" s="316"/>
      <c r="J83" s="340"/>
      <c r="K83" s="340"/>
      <c r="L83" s="340"/>
    </row>
    <row r="84" spans="8:12" s="306" customFormat="1" x14ac:dyDescent="0.35">
      <c r="H84" s="316"/>
      <c r="J84" s="340"/>
      <c r="K84" s="340"/>
      <c r="L84" s="340"/>
    </row>
    <row r="85" spans="8:12" s="306" customFormat="1" x14ac:dyDescent="0.35">
      <c r="H85" s="316"/>
      <c r="J85" s="340"/>
      <c r="K85" s="340"/>
      <c r="L85" s="340"/>
    </row>
    <row r="86" spans="8:12" s="306" customFormat="1" x14ac:dyDescent="0.35">
      <c r="H86" s="316"/>
      <c r="J86" s="340"/>
      <c r="K86" s="340"/>
      <c r="L86" s="340"/>
    </row>
    <row r="87" spans="8:12" s="306" customFormat="1" x14ac:dyDescent="0.35">
      <c r="H87" s="316"/>
      <c r="J87" s="340"/>
      <c r="K87" s="340"/>
      <c r="L87" s="340"/>
    </row>
    <row r="88" spans="8:12" s="306" customFormat="1" x14ac:dyDescent="0.35">
      <c r="H88" s="316"/>
      <c r="J88" s="340"/>
      <c r="K88" s="340"/>
      <c r="L88" s="340"/>
    </row>
    <row r="89" spans="8:12" s="306" customFormat="1" x14ac:dyDescent="0.35">
      <c r="H89" s="316"/>
      <c r="J89" s="340"/>
      <c r="K89" s="340"/>
      <c r="L89" s="340"/>
    </row>
    <row r="90" spans="8:12" s="306" customFormat="1" x14ac:dyDescent="0.35">
      <c r="H90" s="316"/>
      <c r="J90" s="340"/>
      <c r="K90" s="340"/>
      <c r="L90" s="340"/>
    </row>
    <row r="91" spans="8:12" s="306" customFormat="1" x14ac:dyDescent="0.35">
      <c r="H91" s="316"/>
      <c r="J91" s="340"/>
      <c r="K91" s="340"/>
      <c r="L91" s="340"/>
    </row>
    <row r="92" spans="8:12" s="306" customFormat="1" x14ac:dyDescent="0.35">
      <c r="H92" s="316"/>
      <c r="J92" s="340"/>
      <c r="K92" s="340"/>
      <c r="L92" s="340"/>
    </row>
    <row r="93" spans="8:12" s="306" customFormat="1" x14ac:dyDescent="0.35">
      <c r="H93" s="316"/>
      <c r="J93" s="340"/>
      <c r="K93" s="340"/>
      <c r="L93" s="340"/>
    </row>
    <row r="94" spans="8:12" s="306" customFormat="1" x14ac:dyDescent="0.35">
      <c r="H94" s="316"/>
      <c r="J94" s="340"/>
      <c r="K94" s="340"/>
      <c r="L94" s="340"/>
    </row>
    <row r="95" spans="8:12" s="306" customFormat="1" x14ac:dyDescent="0.35">
      <c r="H95" s="316"/>
      <c r="J95" s="340"/>
      <c r="K95" s="340"/>
      <c r="L95" s="340"/>
    </row>
    <row r="96" spans="8:12" s="306" customFormat="1" x14ac:dyDescent="0.35">
      <c r="H96" s="316"/>
      <c r="J96" s="340"/>
      <c r="K96" s="340"/>
      <c r="L96" s="340"/>
    </row>
    <row r="97" spans="8:12" s="306" customFormat="1" x14ac:dyDescent="0.35">
      <c r="H97" s="316"/>
      <c r="J97" s="340"/>
      <c r="K97" s="340"/>
      <c r="L97" s="340"/>
    </row>
    <row r="98" spans="8:12" s="306" customFormat="1" x14ac:dyDescent="0.35">
      <c r="H98" s="316"/>
      <c r="J98" s="340"/>
      <c r="K98" s="340"/>
      <c r="L98" s="340"/>
    </row>
    <row r="99" spans="8:12" s="306" customFormat="1" x14ac:dyDescent="0.35">
      <c r="H99" s="316"/>
      <c r="J99" s="340"/>
      <c r="K99" s="340"/>
      <c r="L99" s="340"/>
    </row>
    <row r="100" spans="8:12" s="306" customFormat="1" x14ac:dyDescent="0.35">
      <c r="H100" s="316"/>
      <c r="J100" s="340"/>
      <c r="K100" s="340"/>
      <c r="L100" s="340"/>
    </row>
    <row r="101" spans="8:12" s="306" customFormat="1" x14ac:dyDescent="0.35">
      <c r="H101" s="316"/>
      <c r="J101" s="340"/>
      <c r="K101" s="340"/>
      <c r="L101" s="340"/>
    </row>
    <row r="102" spans="8:12" s="306" customFormat="1" x14ac:dyDescent="0.35">
      <c r="H102" s="316"/>
      <c r="J102" s="340"/>
      <c r="K102" s="340"/>
      <c r="L102" s="340"/>
    </row>
    <row r="103" spans="8:12" s="306" customFormat="1" x14ac:dyDescent="0.35">
      <c r="H103" s="316"/>
      <c r="J103" s="340"/>
      <c r="K103" s="340"/>
      <c r="L103" s="340"/>
    </row>
    <row r="104" spans="8:12" s="306" customFormat="1" x14ac:dyDescent="0.35">
      <c r="H104" s="316"/>
      <c r="J104" s="340"/>
      <c r="K104" s="340"/>
      <c r="L104" s="340"/>
    </row>
    <row r="105" spans="8:12" s="306" customFormat="1" x14ac:dyDescent="0.35">
      <c r="H105" s="316"/>
      <c r="J105" s="340"/>
      <c r="K105" s="340"/>
      <c r="L105" s="340"/>
    </row>
    <row r="106" spans="8:12" s="306" customFormat="1" x14ac:dyDescent="0.35">
      <c r="H106" s="316"/>
      <c r="J106" s="340"/>
      <c r="K106" s="340"/>
      <c r="L106" s="340"/>
    </row>
    <row r="107" spans="8:12" s="306" customFormat="1" x14ac:dyDescent="0.35">
      <c r="H107" s="316"/>
      <c r="J107" s="340"/>
      <c r="K107" s="340"/>
      <c r="L107" s="340"/>
    </row>
    <row r="108" spans="8:12" s="306" customFormat="1" x14ac:dyDescent="0.35">
      <c r="H108" s="316"/>
      <c r="J108" s="340"/>
      <c r="K108" s="340"/>
      <c r="L108" s="340"/>
    </row>
    <row r="109" spans="8:12" s="306" customFormat="1" x14ac:dyDescent="0.35">
      <c r="H109" s="316"/>
      <c r="J109" s="340"/>
      <c r="K109" s="340"/>
      <c r="L109" s="340"/>
    </row>
    <row r="110" spans="8:12" s="306" customFormat="1" x14ac:dyDescent="0.35">
      <c r="H110" s="316"/>
      <c r="J110" s="340"/>
      <c r="K110" s="340"/>
      <c r="L110" s="340"/>
    </row>
    <row r="111" spans="8:12" s="306" customFormat="1" x14ac:dyDescent="0.35">
      <c r="H111" s="316"/>
      <c r="J111" s="340"/>
      <c r="K111" s="340"/>
      <c r="L111" s="340"/>
    </row>
    <row r="112" spans="8:12" s="306" customFormat="1" x14ac:dyDescent="0.35">
      <c r="H112" s="316"/>
      <c r="J112" s="340"/>
      <c r="K112" s="340"/>
      <c r="L112" s="340"/>
    </row>
    <row r="113" spans="8:12" s="306" customFormat="1" x14ac:dyDescent="0.35">
      <c r="H113" s="316"/>
      <c r="J113" s="340"/>
      <c r="K113" s="340"/>
      <c r="L113" s="340"/>
    </row>
    <row r="114" spans="8:12" s="306" customFormat="1" x14ac:dyDescent="0.35">
      <c r="H114" s="316"/>
      <c r="J114" s="340"/>
      <c r="K114" s="340"/>
      <c r="L114" s="340"/>
    </row>
    <row r="115" spans="8:12" s="306" customFormat="1" x14ac:dyDescent="0.35">
      <c r="H115" s="316"/>
      <c r="J115" s="340"/>
      <c r="K115" s="340"/>
      <c r="L115" s="340"/>
    </row>
    <row r="116" spans="8:12" s="306" customFormat="1" x14ac:dyDescent="0.35">
      <c r="H116" s="316"/>
      <c r="J116" s="340"/>
      <c r="K116" s="340"/>
      <c r="L116" s="340"/>
    </row>
    <row r="117" spans="8:12" s="306" customFormat="1" x14ac:dyDescent="0.35">
      <c r="H117" s="316"/>
      <c r="J117" s="340"/>
      <c r="K117" s="340"/>
      <c r="L117" s="340"/>
    </row>
    <row r="118" spans="8:12" s="306" customFormat="1" x14ac:dyDescent="0.35">
      <c r="H118" s="316"/>
      <c r="J118" s="340"/>
      <c r="K118" s="340"/>
      <c r="L118" s="340"/>
    </row>
    <row r="119" spans="8:12" s="306" customFormat="1" x14ac:dyDescent="0.35">
      <c r="H119" s="316"/>
      <c r="J119" s="340"/>
      <c r="K119" s="340"/>
      <c r="L119" s="340"/>
    </row>
    <row r="120" spans="8:12" s="306" customFormat="1" x14ac:dyDescent="0.35">
      <c r="H120" s="316"/>
      <c r="J120" s="340"/>
      <c r="K120" s="340"/>
      <c r="L120" s="340"/>
    </row>
    <row r="121" spans="8:12" s="306" customFormat="1" x14ac:dyDescent="0.35">
      <c r="H121" s="316"/>
      <c r="J121" s="340"/>
      <c r="K121" s="340"/>
      <c r="L121" s="340"/>
    </row>
    <row r="122" spans="8:12" s="306" customFormat="1" x14ac:dyDescent="0.35">
      <c r="H122" s="316"/>
      <c r="J122" s="340"/>
      <c r="K122" s="340"/>
      <c r="L122" s="340"/>
    </row>
    <row r="123" spans="8:12" s="306" customFormat="1" x14ac:dyDescent="0.35">
      <c r="H123" s="316"/>
      <c r="J123" s="340"/>
      <c r="K123" s="340"/>
      <c r="L123" s="340"/>
    </row>
    <row r="124" spans="8:12" s="306" customFormat="1" x14ac:dyDescent="0.35">
      <c r="H124" s="316"/>
      <c r="J124" s="340"/>
      <c r="K124" s="340"/>
      <c r="L124" s="340"/>
    </row>
    <row r="125" spans="8:12" s="306" customFormat="1" x14ac:dyDescent="0.35">
      <c r="H125" s="316"/>
      <c r="J125" s="340"/>
      <c r="K125" s="340"/>
      <c r="L125" s="340"/>
    </row>
    <row r="126" spans="8:12" s="306" customFormat="1" x14ac:dyDescent="0.35">
      <c r="H126" s="316"/>
      <c r="J126" s="340"/>
      <c r="K126" s="340"/>
      <c r="L126" s="340"/>
    </row>
    <row r="127" spans="8:12" s="306" customFormat="1" x14ac:dyDescent="0.35">
      <c r="H127" s="316"/>
      <c r="J127" s="340"/>
      <c r="K127" s="340"/>
      <c r="L127" s="340"/>
    </row>
    <row r="128" spans="8:12" s="306" customFormat="1" x14ac:dyDescent="0.35">
      <c r="H128" s="316"/>
      <c r="J128" s="340"/>
      <c r="K128" s="340"/>
      <c r="L128" s="340"/>
    </row>
    <row r="129" spans="8:12" s="306" customFormat="1" x14ac:dyDescent="0.35">
      <c r="H129" s="316"/>
      <c r="J129" s="340"/>
      <c r="K129" s="340"/>
      <c r="L129" s="340"/>
    </row>
    <row r="130" spans="8:12" s="306" customFormat="1" x14ac:dyDescent="0.35">
      <c r="H130" s="316"/>
      <c r="J130" s="340"/>
      <c r="K130" s="340"/>
      <c r="L130" s="340"/>
    </row>
    <row r="131" spans="8:12" s="306" customFormat="1" x14ac:dyDescent="0.35">
      <c r="H131" s="316"/>
      <c r="J131" s="340"/>
      <c r="K131" s="340"/>
      <c r="L131" s="340"/>
    </row>
    <row r="132" spans="8:12" s="306" customFormat="1" x14ac:dyDescent="0.35">
      <c r="H132" s="316"/>
      <c r="J132" s="340"/>
      <c r="K132" s="340"/>
      <c r="L132" s="340"/>
    </row>
    <row r="133" spans="8:12" s="306" customFormat="1" x14ac:dyDescent="0.35">
      <c r="H133" s="316"/>
      <c r="J133" s="340"/>
      <c r="K133" s="340"/>
      <c r="L133" s="340"/>
    </row>
    <row r="134" spans="8:12" s="306" customFormat="1" x14ac:dyDescent="0.35">
      <c r="H134" s="316"/>
      <c r="J134" s="340"/>
      <c r="K134" s="340"/>
      <c r="L134" s="340"/>
    </row>
    <row r="135" spans="8:12" s="306" customFormat="1" x14ac:dyDescent="0.35">
      <c r="H135" s="316"/>
      <c r="J135" s="340"/>
      <c r="K135" s="340"/>
      <c r="L135" s="340"/>
    </row>
    <row r="136" spans="8:12" s="306" customFormat="1" x14ac:dyDescent="0.35">
      <c r="H136" s="316"/>
      <c r="J136" s="340"/>
      <c r="K136" s="340"/>
      <c r="L136" s="340"/>
    </row>
    <row r="137" spans="8:12" s="306" customFormat="1" x14ac:dyDescent="0.35">
      <c r="H137" s="316"/>
      <c r="J137" s="340"/>
      <c r="K137" s="340"/>
      <c r="L137" s="340"/>
    </row>
    <row r="138" spans="8:12" s="306" customFormat="1" x14ac:dyDescent="0.35">
      <c r="H138" s="316"/>
      <c r="J138" s="340"/>
      <c r="K138" s="340"/>
      <c r="L138" s="340"/>
    </row>
    <row r="139" spans="8:12" s="306" customFormat="1" x14ac:dyDescent="0.35">
      <c r="H139" s="316"/>
      <c r="J139" s="340"/>
      <c r="K139" s="340"/>
      <c r="L139" s="340"/>
    </row>
    <row r="140" spans="8:12" s="306" customFormat="1" x14ac:dyDescent="0.35">
      <c r="H140" s="316"/>
      <c r="J140" s="340"/>
      <c r="K140" s="340"/>
      <c r="L140" s="340"/>
    </row>
    <row r="141" spans="8:12" s="306" customFormat="1" x14ac:dyDescent="0.35">
      <c r="H141" s="316"/>
      <c r="J141" s="340"/>
      <c r="K141" s="340"/>
      <c r="L141" s="340"/>
    </row>
    <row r="142" spans="8:12" s="306" customFormat="1" x14ac:dyDescent="0.35">
      <c r="H142" s="316"/>
      <c r="J142" s="340"/>
      <c r="K142" s="340"/>
      <c r="L142" s="340"/>
    </row>
    <row r="143" spans="8:12" s="306" customFormat="1" x14ac:dyDescent="0.35">
      <c r="H143" s="316"/>
      <c r="J143" s="340"/>
      <c r="K143" s="340"/>
      <c r="L143" s="340"/>
    </row>
    <row r="144" spans="8:12" s="306" customFormat="1" x14ac:dyDescent="0.35">
      <c r="H144" s="316"/>
      <c r="J144" s="340"/>
      <c r="K144" s="340"/>
      <c r="L144" s="340"/>
    </row>
    <row r="145" spans="8:12" s="306" customFormat="1" x14ac:dyDescent="0.35">
      <c r="H145" s="316"/>
      <c r="J145" s="340"/>
      <c r="K145" s="340"/>
      <c r="L145" s="340"/>
    </row>
    <row r="146" spans="8:12" s="306" customFormat="1" x14ac:dyDescent="0.35">
      <c r="H146" s="316"/>
      <c r="J146" s="340"/>
      <c r="K146" s="340"/>
      <c r="L146" s="340"/>
    </row>
    <row r="147" spans="8:12" s="306" customFormat="1" x14ac:dyDescent="0.35">
      <c r="H147" s="316"/>
      <c r="J147" s="340"/>
      <c r="K147" s="340"/>
      <c r="L147" s="340"/>
    </row>
    <row r="148" spans="8:12" s="306" customFormat="1" x14ac:dyDescent="0.35">
      <c r="H148" s="316"/>
      <c r="J148" s="340"/>
      <c r="K148" s="340"/>
      <c r="L148" s="340"/>
    </row>
    <row r="149" spans="8:12" s="306" customFormat="1" x14ac:dyDescent="0.35">
      <c r="H149" s="316"/>
      <c r="J149" s="340"/>
      <c r="K149" s="340"/>
      <c r="L149" s="340"/>
    </row>
    <row r="150" spans="8:12" s="306" customFormat="1" x14ac:dyDescent="0.35">
      <c r="H150" s="316"/>
      <c r="J150" s="340"/>
      <c r="K150" s="340"/>
      <c r="L150" s="340"/>
    </row>
    <row r="151" spans="8:12" s="306" customFormat="1" x14ac:dyDescent="0.35">
      <c r="H151" s="316"/>
      <c r="J151" s="340"/>
      <c r="K151" s="340"/>
      <c r="L151" s="340"/>
    </row>
    <row r="152" spans="8:12" s="306" customFormat="1" x14ac:dyDescent="0.35">
      <c r="H152" s="316"/>
      <c r="J152" s="340"/>
      <c r="K152" s="340"/>
      <c r="L152" s="340"/>
    </row>
    <row r="153" spans="8:12" s="306" customFormat="1" x14ac:dyDescent="0.35">
      <c r="H153" s="316"/>
      <c r="J153" s="340"/>
      <c r="K153" s="340"/>
      <c r="L153" s="340"/>
    </row>
    <row r="154" spans="8:12" s="306" customFormat="1" x14ac:dyDescent="0.35">
      <c r="H154" s="316"/>
      <c r="J154" s="340"/>
      <c r="K154" s="340"/>
      <c r="L154" s="340"/>
    </row>
    <row r="155" spans="8:12" s="306" customFormat="1" x14ac:dyDescent="0.35">
      <c r="H155" s="316"/>
      <c r="J155" s="340"/>
      <c r="K155" s="340"/>
      <c r="L155" s="340"/>
    </row>
    <row r="156" spans="8:12" s="306" customFormat="1" x14ac:dyDescent="0.35">
      <c r="H156" s="316"/>
      <c r="J156" s="340"/>
      <c r="K156" s="340"/>
      <c r="L156" s="340"/>
    </row>
    <row r="157" spans="8:12" s="306" customFormat="1" x14ac:dyDescent="0.35">
      <c r="H157" s="316"/>
      <c r="J157" s="340"/>
      <c r="K157" s="340"/>
      <c r="L157" s="340"/>
    </row>
    <row r="158" spans="8:12" s="306" customFormat="1" x14ac:dyDescent="0.35">
      <c r="H158" s="316"/>
      <c r="J158" s="340"/>
      <c r="K158" s="340"/>
      <c r="L158" s="340"/>
    </row>
    <row r="159" spans="8:12" s="306" customFormat="1" x14ac:dyDescent="0.35">
      <c r="H159" s="316"/>
      <c r="J159" s="340"/>
      <c r="K159" s="340"/>
      <c r="L159" s="340"/>
    </row>
    <row r="160" spans="8:12" s="306" customFormat="1" x14ac:dyDescent="0.35">
      <c r="H160" s="316"/>
      <c r="J160" s="340"/>
      <c r="K160" s="340"/>
      <c r="L160" s="340"/>
    </row>
    <row r="161" spans="8:12" s="306" customFormat="1" x14ac:dyDescent="0.35">
      <c r="H161" s="316"/>
      <c r="J161" s="340"/>
      <c r="K161" s="340"/>
      <c r="L161" s="340"/>
    </row>
    <row r="162" spans="8:12" s="306" customFormat="1" x14ac:dyDescent="0.35">
      <c r="H162" s="316"/>
      <c r="J162" s="340"/>
      <c r="K162" s="340"/>
      <c r="L162" s="340"/>
    </row>
    <row r="163" spans="8:12" s="306" customFormat="1" x14ac:dyDescent="0.35">
      <c r="H163" s="316"/>
      <c r="J163" s="340"/>
      <c r="K163" s="340"/>
      <c r="L163" s="340"/>
    </row>
    <row r="164" spans="8:12" s="306" customFormat="1" x14ac:dyDescent="0.35">
      <c r="H164" s="316"/>
      <c r="J164" s="340"/>
      <c r="K164" s="340"/>
      <c r="L164" s="340"/>
    </row>
    <row r="165" spans="8:12" s="306" customFormat="1" x14ac:dyDescent="0.35">
      <c r="H165" s="316"/>
      <c r="J165" s="340"/>
      <c r="K165" s="340"/>
      <c r="L165" s="340"/>
    </row>
    <row r="166" spans="8:12" s="306" customFormat="1" x14ac:dyDescent="0.35">
      <c r="H166" s="316"/>
      <c r="J166" s="340"/>
      <c r="K166" s="340"/>
      <c r="L166" s="340"/>
    </row>
    <row r="167" spans="8:12" s="306" customFormat="1" x14ac:dyDescent="0.35">
      <c r="H167" s="316"/>
      <c r="J167" s="340"/>
      <c r="K167" s="340"/>
      <c r="L167" s="340"/>
    </row>
    <row r="168" spans="8:12" s="306" customFormat="1" x14ac:dyDescent="0.35">
      <c r="H168" s="316"/>
      <c r="J168" s="340"/>
      <c r="K168" s="340"/>
      <c r="L168" s="340"/>
    </row>
    <row r="169" spans="8:12" s="306" customFormat="1" x14ac:dyDescent="0.35">
      <c r="H169" s="316"/>
      <c r="J169" s="340"/>
      <c r="K169" s="340"/>
      <c r="L169" s="340"/>
    </row>
    <row r="170" spans="8:12" s="306" customFormat="1" x14ac:dyDescent="0.35">
      <c r="H170" s="316"/>
      <c r="J170" s="340"/>
      <c r="K170" s="340"/>
      <c r="L170" s="340"/>
    </row>
    <row r="171" spans="8:12" s="306" customFormat="1" x14ac:dyDescent="0.35">
      <c r="H171" s="316"/>
      <c r="J171" s="340"/>
      <c r="K171" s="340"/>
      <c r="L171" s="340"/>
    </row>
    <row r="172" spans="8:12" s="306" customFormat="1" x14ac:dyDescent="0.35">
      <c r="H172" s="316"/>
      <c r="J172" s="340"/>
      <c r="K172" s="340"/>
      <c r="L172" s="340"/>
    </row>
    <row r="173" spans="8:12" s="306" customFormat="1" x14ac:dyDescent="0.35">
      <c r="H173" s="316"/>
      <c r="J173" s="340"/>
      <c r="K173" s="340"/>
      <c r="L173" s="340"/>
    </row>
    <row r="174" spans="8:12" s="306" customFormat="1" x14ac:dyDescent="0.35">
      <c r="H174" s="316"/>
      <c r="J174" s="340"/>
      <c r="K174" s="340"/>
      <c r="L174" s="340"/>
    </row>
    <row r="175" spans="8:12" s="306" customFormat="1" x14ac:dyDescent="0.35">
      <c r="H175" s="316"/>
      <c r="J175" s="340"/>
      <c r="K175" s="340"/>
      <c r="L175" s="340"/>
    </row>
    <row r="176" spans="8:12" s="306" customFormat="1" x14ac:dyDescent="0.35">
      <c r="H176" s="316"/>
      <c r="J176" s="340"/>
      <c r="K176" s="340"/>
      <c r="L176" s="340"/>
    </row>
    <row r="177" spans="8:12" s="306" customFormat="1" x14ac:dyDescent="0.35">
      <c r="H177" s="316"/>
      <c r="J177" s="340"/>
      <c r="K177" s="340"/>
      <c r="L177" s="340"/>
    </row>
    <row r="178" spans="8:12" s="306" customFormat="1" x14ac:dyDescent="0.35">
      <c r="H178" s="316"/>
      <c r="J178" s="340"/>
      <c r="K178" s="340"/>
      <c r="L178" s="340"/>
    </row>
    <row r="179" spans="8:12" s="306" customFormat="1" x14ac:dyDescent="0.35">
      <c r="H179" s="316"/>
      <c r="J179" s="340"/>
      <c r="K179" s="340"/>
      <c r="L179" s="340"/>
    </row>
    <row r="180" spans="8:12" s="306" customFormat="1" x14ac:dyDescent="0.35">
      <c r="H180" s="316"/>
      <c r="J180" s="340"/>
      <c r="K180" s="340"/>
      <c r="L180" s="340"/>
    </row>
    <row r="181" spans="8:12" s="306" customFormat="1" x14ac:dyDescent="0.35">
      <c r="H181" s="316"/>
      <c r="J181" s="340"/>
      <c r="K181" s="340"/>
      <c r="L181" s="340"/>
    </row>
    <row r="182" spans="8:12" s="306" customFormat="1" x14ac:dyDescent="0.35">
      <c r="H182" s="316"/>
      <c r="J182" s="340"/>
      <c r="K182" s="340"/>
      <c r="L182" s="340"/>
    </row>
    <row r="183" spans="8:12" s="306" customFormat="1" x14ac:dyDescent="0.35">
      <c r="H183" s="316"/>
      <c r="J183" s="340"/>
      <c r="K183" s="340"/>
      <c r="L183" s="340"/>
    </row>
    <row r="184" spans="8:12" s="306" customFormat="1" x14ac:dyDescent="0.35">
      <c r="H184" s="316"/>
      <c r="J184" s="340"/>
      <c r="K184" s="340"/>
      <c r="L184" s="340"/>
    </row>
    <row r="185" spans="8:12" s="306" customFormat="1" x14ac:dyDescent="0.35">
      <c r="H185" s="316"/>
      <c r="J185" s="340"/>
      <c r="K185" s="340"/>
      <c r="L185" s="340"/>
    </row>
    <row r="186" spans="8:12" s="306" customFormat="1" x14ac:dyDescent="0.35">
      <c r="H186" s="316"/>
      <c r="J186" s="340"/>
      <c r="K186" s="340"/>
      <c r="L186" s="340"/>
    </row>
    <row r="187" spans="8:12" s="306" customFormat="1" x14ac:dyDescent="0.35">
      <c r="H187" s="316"/>
      <c r="J187" s="340"/>
      <c r="K187" s="340"/>
      <c r="L187" s="340"/>
    </row>
    <row r="188" spans="8:12" s="306" customFormat="1" x14ac:dyDescent="0.35">
      <c r="H188" s="316"/>
      <c r="J188" s="340"/>
      <c r="K188" s="340"/>
      <c r="L188" s="340"/>
    </row>
    <row r="189" spans="8:12" s="306" customFormat="1" x14ac:dyDescent="0.35">
      <c r="H189" s="316"/>
      <c r="J189" s="340"/>
      <c r="K189" s="340"/>
      <c r="L189" s="340"/>
    </row>
    <row r="190" spans="8:12" s="306" customFormat="1" x14ac:dyDescent="0.35">
      <c r="H190" s="316"/>
      <c r="J190" s="340"/>
      <c r="K190" s="340"/>
      <c r="L190" s="340"/>
    </row>
    <row r="191" spans="8:12" s="306" customFormat="1" x14ac:dyDescent="0.35">
      <c r="H191" s="316"/>
      <c r="J191" s="340"/>
      <c r="K191" s="340"/>
      <c r="L191" s="340"/>
    </row>
    <row r="192" spans="8:12" s="306" customFormat="1" x14ac:dyDescent="0.35">
      <c r="H192" s="316"/>
      <c r="J192" s="340"/>
      <c r="K192" s="340"/>
      <c r="L192" s="340"/>
    </row>
    <row r="193" spans="8:12" s="306" customFormat="1" x14ac:dyDescent="0.35">
      <c r="H193" s="316"/>
      <c r="J193" s="340"/>
      <c r="K193" s="340"/>
      <c r="L193" s="340"/>
    </row>
    <row r="194" spans="8:12" s="306" customFormat="1" x14ac:dyDescent="0.35">
      <c r="H194" s="316"/>
      <c r="J194" s="340"/>
      <c r="K194" s="340"/>
      <c r="L194" s="340"/>
    </row>
    <row r="195" spans="8:12" s="306" customFormat="1" x14ac:dyDescent="0.35">
      <c r="H195" s="316"/>
      <c r="J195" s="340"/>
      <c r="K195" s="340"/>
      <c r="L195" s="340"/>
    </row>
    <row r="196" spans="8:12" s="306" customFormat="1" x14ac:dyDescent="0.35">
      <c r="H196" s="316"/>
      <c r="J196" s="340"/>
      <c r="K196" s="340"/>
      <c r="L196" s="340"/>
    </row>
    <row r="197" spans="8:12" s="306" customFormat="1" x14ac:dyDescent="0.35">
      <c r="H197" s="316"/>
      <c r="J197" s="340"/>
      <c r="K197" s="340"/>
      <c r="L197" s="340"/>
    </row>
    <row r="198" spans="8:12" s="306" customFormat="1" x14ac:dyDescent="0.35">
      <c r="H198" s="316"/>
      <c r="J198" s="340"/>
      <c r="K198" s="340"/>
      <c r="L198" s="340"/>
    </row>
    <row r="199" spans="8:12" s="306" customFormat="1" x14ac:dyDescent="0.35">
      <c r="H199" s="316"/>
      <c r="J199" s="340"/>
      <c r="K199" s="340"/>
      <c r="L199" s="340"/>
    </row>
    <row r="200" spans="8:12" s="306" customFormat="1" x14ac:dyDescent="0.35">
      <c r="H200" s="316"/>
      <c r="J200" s="340"/>
      <c r="K200" s="340"/>
      <c r="L200" s="340"/>
    </row>
    <row r="201" spans="8:12" s="306" customFormat="1" x14ac:dyDescent="0.35">
      <c r="H201" s="316"/>
      <c r="J201" s="340"/>
      <c r="K201" s="340"/>
      <c r="L201" s="340"/>
    </row>
    <row r="202" spans="8:12" s="306" customFormat="1" x14ac:dyDescent="0.35">
      <c r="H202" s="316"/>
      <c r="J202" s="340"/>
      <c r="K202" s="340"/>
      <c r="L202" s="340"/>
    </row>
    <row r="203" spans="8:12" s="306" customFormat="1" x14ac:dyDescent="0.35">
      <c r="H203" s="316"/>
      <c r="J203" s="340"/>
      <c r="K203" s="340"/>
      <c r="L203" s="340"/>
    </row>
    <row r="204" spans="8:12" s="306" customFormat="1" x14ac:dyDescent="0.35">
      <c r="H204" s="316"/>
      <c r="J204" s="340"/>
      <c r="K204" s="340"/>
      <c r="L204" s="340"/>
    </row>
    <row r="205" spans="8:12" s="306" customFormat="1" x14ac:dyDescent="0.35">
      <c r="H205" s="316"/>
      <c r="J205" s="340"/>
      <c r="K205" s="340"/>
      <c r="L205" s="340"/>
    </row>
    <row r="206" spans="8:12" s="306" customFormat="1" x14ac:dyDescent="0.35">
      <c r="H206" s="316"/>
      <c r="J206" s="340"/>
      <c r="K206" s="340"/>
      <c r="L206" s="340"/>
    </row>
    <row r="207" spans="8:12" s="306" customFormat="1" x14ac:dyDescent="0.35">
      <c r="H207" s="316"/>
      <c r="J207" s="340"/>
      <c r="K207" s="340"/>
      <c r="L207" s="340"/>
    </row>
    <row r="208" spans="8:12" s="306" customFormat="1" x14ac:dyDescent="0.35">
      <c r="H208" s="316"/>
      <c r="J208" s="340"/>
      <c r="K208" s="340"/>
      <c r="L208" s="340"/>
    </row>
    <row r="209" spans="8:12" s="306" customFormat="1" x14ac:dyDescent="0.35">
      <c r="H209" s="316"/>
      <c r="J209" s="340"/>
      <c r="K209" s="340"/>
      <c r="L209" s="340"/>
    </row>
    <row r="210" spans="8:12" s="306" customFormat="1" x14ac:dyDescent="0.35">
      <c r="H210" s="316"/>
      <c r="J210" s="340"/>
      <c r="K210" s="340"/>
      <c r="L210" s="340"/>
    </row>
    <row r="211" spans="8:12" s="306" customFormat="1" x14ac:dyDescent="0.35">
      <c r="H211" s="316"/>
      <c r="J211" s="340"/>
      <c r="K211" s="340"/>
      <c r="L211" s="340"/>
    </row>
    <row r="212" spans="8:12" s="306" customFormat="1" x14ac:dyDescent="0.35">
      <c r="H212" s="316"/>
      <c r="J212" s="340"/>
      <c r="K212" s="340"/>
      <c r="L212" s="340"/>
    </row>
    <row r="213" spans="8:12" s="306" customFormat="1" x14ac:dyDescent="0.35">
      <c r="H213" s="316"/>
      <c r="J213" s="340"/>
      <c r="K213" s="340"/>
      <c r="L213" s="340"/>
    </row>
    <row r="214" spans="8:12" s="306" customFormat="1" x14ac:dyDescent="0.35">
      <c r="H214" s="316"/>
      <c r="J214" s="340"/>
      <c r="K214" s="340"/>
      <c r="L214" s="340"/>
    </row>
    <row r="215" spans="8:12" s="306" customFormat="1" x14ac:dyDescent="0.35">
      <c r="H215" s="316"/>
      <c r="J215" s="340"/>
      <c r="K215" s="340"/>
      <c r="L215" s="340"/>
    </row>
    <row r="216" spans="8:12" s="306" customFormat="1" x14ac:dyDescent="0.35">
      <c r="H216" s="316"/>
      <c r="J216" s="340"/>
      <c r="K216" s="340"/>
      <c r="L216" s="340"/>
    </row>
    <row r="217" spans="8:12" s="306" customFormat="1" x14ac:dyDescent="0.35">
      <c r="H217" s="316"/>
      <c r="J217" s="340"/>
      <c r="K217" s="340"/>
      <c r="L217" s="340"/>
    </row>
    <row r="218" spans="8:12" s="306" customFormat="1" x14ac:dyDescent="0.35">
      <c r="H218" s="316"/>
      <c r="J218" s="340"/>
      <c r="K218" s="340"/>
      <c r="L218" s="340"/>
    </row>
    <row r="219" spans="8:12" s="306" customFormat="1" x14ac:dyDescent="0.35">
      <c r="H219" s="316"/>
      <c r="J219" s="340"/>
      <c r="K219" s="340"/>
      <c r="L219" s="340"/>
    </row>
    <row r="220" spans="8:12" s="306" customFormat="1" x14ac:dyDescent="0.35">
      <c r="H220" s="316"/>
      <c r="J220" s="340"/>
      <c r="K220" s="340"/>
      <c r="L220" s="340"/>
    </row>
    <row r="221" spans="8:12" s="306" customFormat="1" x14ac:dyDescent="0.35">
      <c r="H221" s="316"/>
      <c r="J221" s="340"/>
      <c r="K221" s="340"/>
      <c r="L221" s="340"/>
    </row>
    <row r="222" spans="8:12" s="306" customFormat="1" x14ac:dyDescent="0.35">
      <c r="H222" s="316"/>
      <c r="J222" s="340"/>
      <c r="K222" s="340"/>
      <c r="L222" s="340"/>
    </row>
    <row r="223" spans="8:12" s="306" customFormat="1" x14ac:dyDescent="0.35">
      <c r="H223" s="316"/>
      <c r="J223" s="340"/>
      <c r="K223" s="340"/>
      <c r="L223" s="340"/>
    </row>
    <row r="224" spans="8:12" s="306" customFormat="1" x14ac:dyDescent="0.35">
      <c r="H224" s="316"/>
      <c r="J224" s="340"/>
      <c r="K224" s="340"/>
      <c r="L224" s="340"/>
    </row>
    <row r="225" spans="8:12" s="306" customFormat="1" x14ac:dyDescent="0.35">
      <c r="H225" s="316"/>
      <c r="J225" s="340"/>
      <c r="K225" s="340"/>
      <c r="L225" s="340"/>
    </row>
    <row r="226" spans="8:12" s="306" customFormat="1" x14ac:dyDescent="0.35">
      <c r="H226" s="316"/>
      <c r="J226" s="340"/>
      <c r="K226" s="340"/>
      <c r="L226" s="340"/>
    </row>
    <row r="227" spans="8:12" s="306" customFormat="1" x14ac:dyDescent="0.35">
      <c r="H227" s="316"/>
      <c r="J227" s="340"/>
      <c r="K227" s="340"/>
      <c r="L227" s="340"/>
    </row>
    <row r="228" spans="8:12" s="306" customFormat="1" x14ac:dyDescent="0.35">
      <c r="H228" s="316"/>
      <c r="J228" s="340"/>
      <c r="K228" s="340"/>
      <c r="L228" s="340"/>
    </row>
    <row r="229" spans="8:12" s="306" customFormat="1" x14ac:dyDescent="0.35">
      <c r="H229" s="316"/>
      <c r="J229" s="340"/>
      <c r="K229" s="340"/>
      <c r="L229" s="340"/>
    </row>
    <row r="230" spans="8:12" s="306" customFormat="1" x14ac:dyDescent="0.35">
      <c r="H230" s="316"/>
      <c r="J230" s="340"/>
      <c r="K230" s="340"/>
      <c r="L230" s="340"/>
    </row>
    <row r="231" spans="8:12" s="306" customFormat="1" x14ac:dyDescent="0.35">
      <c r="H231" s="316"/>
      <c r="J231" s="340"/>
      <c r="K231" s="340"/>
      <c r="L231" s="340"/>
    </row>
    <row r="232" spans="8:12" s="306" customFormat="1" x14ac:dyDescent="0.35">
      <c r="H232" s="316"/>
      <c r="J232" s="340"/>
      <c r="K232" s="340"/>
      <c r="L232" s="340"/>
    </row>
    <row r="233" spans="8:12" s="306" customFormat="1" x14ac:dyDescent="0.35">
      <c r="H233" s="316"/>
      <c r="J233" s="340"/>
      <c r="K233" s="340"/>
      <c r="L233" s="340"/>
    </row>
    <row r="234" spans="8:12" s="306" customFormat="1" x14ac:dyDescent="0.35">
      <c r="H234" s="316"/>
      <c r="J234" s="340"/>
      <c r="K234" s="340"/>
      <c r="L234" s="340"/>
    </row>
    <row r="235" spans="8:12" s="306" customFormat="1" x14ac:dyDescent="0.35">
      <c r="H235" s="316"/>
      <c r="J235" s="340"/>
      <c r="K235" s="340"/>
      <c r="L235" s="340"/>
    </row>
    <row r="236" spans="8:12" s="306" customFormat="1" x14ac:dyDescent="0.35">
      <c r="H236" s="316"/>
      <c r="J236" s="340"/>
      <c r="K236" s="340"/>
      <c r="L236" s="340"/>
    </row>
    <row r="237" spans="8:12" s="306" customFormat="1" x14ac:dyDescent="0.35">
      <c r="H237" s="316"/>
      <c r="J237" s="340"/>
      <c r="K237" s="340"/>
      <c r="L237" s="340"/>
    </row>
    <row r="238" spans="8:12" s="306" customFormat="1" x14ac:dyDescent="0.35">
      <c r="H238" s="316"/>
      <c r="J238" s="340"/>
      <c r="K238" s="340"/>
      <c r="L238" s="340"/>
    </row>
    <row r="239" spans="8:12" s="306" customFormat="1" x14ac:dyDescent="0.35">
      <c r="H239" s="316"/>
      <c r="J239" s="340"/>
      <c r="K239" s="340"/>
      <c r="L239" s="340"/>
    </row>
    <row r="240" spans="8:12" s="306" customFormat="1" x14ac:dyDescent="0.35">
      <c r="H240" s="316"/>
      <c r="J240" s="340"/>
      <c r="K240" s="340"/>
      <c r="L240" s="340"/>
    </row>
    <row r="241" spans="8:12" s="306" customFormat="1" x14ac:dyDescent="0.35">
      <c r="H241" s="316"/>
      <c r="J241" s="340"/>
      <c r="K241" s="340"/>
      <c r="L241" s="340"/>
    </row>
    <row r="242" spans="8:12" s="306" customFormat="1" x14ac:dyDescent="0.35">
      <c r="H242" s="316"/>
      <c r="J242" s="340"/>
      <c r="K242" s="340"/>
      <c r="L242" s="340"/>
    </row>
    <row r="243" spans="8:12" s="306" customFormat="1" x14ac:dyDescent="0.35">
      <c r="H243" s="316"/>
      <c r="J243" s="340"/>
      <c r="K243" s="340"/>
      <c r="L243" s="340"/>
    </row>
    <row r="244" spans="8:12" s="306" customFormat="1" x14ac:dyDescent="0.35">
      <c r="H244" s="316"/>
      <c r="J244" s="340"/>
      <c r="K244" s="340"/>
      <c r="L244" s="340"/>
    </row>
    <row r="245" spans="8:12" s="306" customFormat="1" x14ac:dyDescent="0.35">
      <c r="H245" s="316"/>
      <c r="J245" s="340"/>
      <c r="K245" s="340"/>
      <c r="L245" s="340"/>
    </row>
    <row r="246" spans="8:12" s="306" customFormat="1" x14ac:dyDescent="0.35">
      <c r="H246" s="316"/>
      <c r="J246" s="340"/>
      <c r="K246" s="340"/>
      <c r="L246" s="340"/>
    </row>
    <row r="247" spans="8:12" s="306" customFormat="1" x14ac:dyDescent="0.35">
      <c r="H247" s="316"/>
      <c r="J247" s="340"/>
      <c r="K247" s="340"/>
      <c r="L247" s="340"/>
    </row>
    <row r="248" spans="8:12" s="306" customFormat="1" x14ac:dyDescent="0.35">
      <c r="H248" s="316"/>
      <c r="J248" s="340"/>
      <c r="K248" s="340"/>
      <c r="L248" s="340"/>
    </row>
    <row r="249" spans="8:12" s="306" customFormat="1" x14ac:dyDescent="0.35">
      <c r="H249" s="316"/>
      <c r="J249" s="340"/>
      <c r="K249" s="340"/>
      <c r="L249" s="340"/>
    </row>
    <row r="250" spans="8:12" s="306" customFormat="1" x14ac:dyDescent="0.35">
      <c r="H250" s="316"/>
      <c r="J250" s="340"/>
      <c r="K250" s="340"/>
      <c r="L250" s="340"/>
    </row>
    <row r="251" spans="8:12" s="306" customFormat="1" x14ac:dyDescent="0.35">
      <c r="H251" s="316"/>
      <c r="J251" s="340"/>
      <c r="K251" s="340"/>
      <c r="L251" s="340"/>
    </row>
    <row r="252" spans="8:12" s="306" customFormat="1" x14ac:dyDescent="0.35">
      <c r="H252" s="316"/>
      <c r="J252" s="340"/>
      <c r="K252" s="340"/>
      <c r="L252" s="340"/>
    </row>
    <row r="253" spans="8:12" s="306" customFormat="1" x14ac:dyDescent="0.35">
      <c r="H253" s="316"/>
      <c r="J253" s="340"/>
      <c r="K253" s="340"/>
      <c r="L253" s="340"/>
    </row>
    <row r="254" spans="8:12" s="306" customFormat="1" x14ac:dyDescent="0.35">
      <c r="H254" s="316"/>
      <c r="J254" s="340"/>
      <c r="K254" s="340"/>
      <c r="L254" s="340"/>
    </row>
    <row r="255" spans="8:12" s="306" customFormat="1" x14ac:dyDescent="0.35">
      <c r="H255" s="316"/>
      <c r="J255" s="340"/>
      <c r="K255" s="340"/>
      <c r="L255" s="340"/>
    </row>
    <row r="256" spans="8:12" s="306" customFormat="1" x14ac:dyDescent="0.35">
      <c r="H256" s="316"/>
      <c r="J256" s="340"/>
      <c r="K256" s="340"/>
      <c r="L256" s="340"/>
    </row>
    <row r="257" spans="8:12" s="306" customFormat="1" x14ac:dyDescent="0.35">
      <c r="H257" s="316"/>
      <c r="J257" s="340"/>
      <c r="K257" s="340"/>
      <c r="L257" s="340"/>
    </row>
    <row r="258" spans="8:12" s="306" customFormat="1" x14ac:dyDescent="0.35">
      <c r="H258" s="316"/>
      <c r="J258" s="340"/>
      <c r="K258" s="340"/>
      <c r="L258" s="340"/>
    </row>
    <row r="259" spans="8:12" s="306" customFormat="1" x14ac:dyDescent="0.35">
      <c r="H259" s="316"/>
      <c r="J259" s="340"/>
      <c r="K259" s="340"/>
      <c r="L259" s="340"/>
    </row>
    <row r="260" spans="8:12" s="306" customFormat="1" x14ac:dyDescent="0.35">
      <c r="H260" s="316"/>
      <c r="J260" s="340"/>
      <c r="K260" s="340"/>
      <c r="L260" s="340"/>
    </row>
    <row r="261" spans="8:12" s="306" customFormat="1" x14ac:dyDescent="0.35">
      <c r="H261" s="316"/>
      <c r="J261" s="340"/>
      <c r="K261" s="340"/>
      <c r="L261" s="340"/>
    </row>
    <row r="262" spans="8:12" s="306" customFormat="1" x14ac:dyDescent="0.35">
      <c r="H262" s="316"/>
      <c r="J262" s="340"/>
      <c r="K262" s="340"/>
      <c r="L262" s="340"/>
    </row>
    <row r="263" spans="8:12" s="306" customFormat="1" x14ac:dyDescent="0.35">
      <c r="H263" s="316"/>
      <c r="J263" s="340"/>
      <c r="K263" s="340"/>
      <c r="L263" s="340"/>
    </row>
    <row r="264" spans="8:12" s="306" customFormat="1" x14ac:dyDescent="0.35">
      <c r="H264" s="316"/>
      <c r="J264" s="340"/>
      <c r="K264" s="340"/>
      <c r="L264" s="340"/>
    </row>
    <row r="265" spans="8:12" s="306" customFormat="1" x14ac:dyDescent="0.35">
      <c r="H265" s="316"/>
      <c r="J265" s="340"/>
      <c r="K265" s="340"/>
      <c r="L265" s="340"/>
    </row>
    <row r="266" spans="8:12" s="306" customFormat="1" x14ac:dyDescent="0.35">
      <c r="H266" s="316"/>
      <c r="J266" s="340"/>
      <c r="K266" s="340"/>
      <c r="L266" s="340"/>
    </row>
    <row r="267" spans="8:12" s="306" customFormat="1" x14ac:dyDescent="0.35">
      <c r="H267" s="316"/>
      <c r="J267" s="340"/>
      <c r="K267" s="340"/>
      <c r="L267" s="340"/>
    </row>
    <row r="268" spans="8:12" s="306" customFormat="1" x14ac:dyDescent="0.35">
      <c r="H268" s="316"/>
      <c r="J268" s="340"/>
      <c r="K268" s="340"/>
      <c r="L268" s="340"/>
    </row>
    <row r="269" spans="8:12" s="306" customFormat="1" x14ac:dyDescent="0.35">
      <c r="H269" s="316"/>
      <c r="J269" s="340"/>
      <c r="K269" s="340"/>
      <c r="L269" s="340"/>
    </row>
    <row r="270" spans="8:12" s="306" customFormat="1" x14ac:dyDescent="0.35">
      <c r="H270" s="316"/>
      <c r="J270" s="340"/>
      <c r="K270" s="340"/>
      <c r="L270" s="340"/>
    </row>
    <row r="271" spans="8:12" s="306" customFormat="1" x14ac:dyDescent="0.35">
      <c r="H271" s="316"/>
      <c r="J271" s="340"/>
      <c r="K271" s="340"/>
      <c r="L271" s="340"/>
    </row>
    <row r="272" spans="8:12" s="306" customFormat="1" x14ac:dyDescent="0.35">
      <c r="H272" s="316"/>
      <c r="J272" s="340"/>
      <c r="K272" s="340"/>
      <c r="L272" s="340"/>
    </row>
    <row r="273" spans="8:12" s="306" customFormat="1" x14ac:dyDescent="0.35">
      <c r="H273" s="316"/>
      <c r="J273" s="340"/>
      <c r="K273" s="340"/>
      <c r="L273" s="340"/>
    </row>
    <row r="274" spans="8:12" s="306" customFormat="1" x14ac:dyDescent="0.35">
      <c r="H274" s="316"/>
      <c r="J274" s="340"/>
      <c r="K274" s="340"/>
      <c r="L274" s="340"/>
    </row>
    <row r="275" spans="8:12" s="306" customFormat="1" x14ac:dyDescent="0.35">
      <c r="H275" s="316"/>
      <c r="J275" s="340"/>
      <c r="K275" s="340"/>
      <c r="L275" s="340"/>
    </row>
    <row r="276" spans="8:12" s="306" customFormat="1" x14ac:dyDescent="0.35">
      <c r="H276" s="316"/>
      <c r="J276" s="340"/>
      <c r="K276" s="340"/>
      <c r="L276" s="340"/>
    </row>
    <row r="277" spans="8:12" s="306" customFormat="1" x14ac:dyDescent="0.35">
      <c r="H277" s="316"/>
      <c r="J277" s="340"/>
      <c r="K277" s="340"/>
      <c r="L277" s="340"/>
    </row>
    <row r="278" spans="8:12" s="306" customFormat="1" x14ac:dyDescent="0.35">
      <c r="H278" s="316"/>
      <c r="J278" s="340"/>
      <c r="K278" s="340"/>
      <c r="L278" s="340"/>
    </row>
    <row r="279" spans="8:12" s="306" customFormat="1" x14ac:dyDescent="0.35">
      <c r="H279" s="316"/>
      <c r="J279" s="340"/>
      <c r="K279" s="340"/>
      <c r="L279" s="340"/>
    </row>
    <row r="280" spans="8:12" s="306" customFormat="1" x14ac:dyDescent="0.35">
      <c r="H280" s="316"/>
      <c r="J280" s="340"/>
      <c r="K280" s="340"/>
      <c r="L280" s="340"/>
    </row>
    <row r="281" spans="8:12" s="306" customFormat="1" x14ac:dyDescent="0.35">
      <c r="H281" s="316"/>
      <c r="J281" s="340"/>
      <c r="K281" s="340"/>
      <c r="L281" s="340"/>
    </row>
    <row r="282" spans="8:12" s="306" customFormat="1" x14ac:dyDescent="0.35">
      <c r="H282" s="316"/>
      <c r="J282" s="340"/>
      <c r="K282" s="340"/>
      <c r="L282" s="340"/>
    </row>
    <row r="283" spans="8:12" s="306" customFormat="1" x14ac:dyDescent="0.35">
      <c r="H283" s="316"/>
      <c r="J283" s="340"/>
      <c r="K283" s="340"/>
      <c r="L283" s="340"/>
    </row>
    <row r="284" spans="8:12" s="306" customFormat="1" x14ac:dyDescent="0.35">
      <c r="H284" s="316"/>
      <c r="J284" s="340"/>
      <c r="K284" s="340"/>
      <c r="L284" s="340"/>
    </row>
    <row r="285" spans="8:12" s="306" customFormat="1" x14ac:dyDescent="0.35">
      <c r="H285" s="316"/>
      <c r="J285" s="340"/>
      <c r="K285" s="340"/>
      <c r="L285" s="340"/>
    </row>
    <row r="286" spans="8:12" s="306" customFormat="1" x14ac:dyDescent="0.35">
      <c r="H286" s="316"/>
      <c r="J286" s="340"/>
      <c r="K286" s="340"/>
      <c r="L286" s="340"/>
    </row>
    <row r="287" spans="8:12" s="306" customFormat="1" x14ac:dyDescent="0.35">
      <c r="H287" s="316"/>
      <c r="J287" s="340"/>
      <c r="K287" s="340"/>
      <c r="L287" s="340"/>
    </row>
    <row r="288" spans="8:12" s="306" customFormat="1" x14ac:dyDescent="0.35">
      <c r="H288" s="316"/>
      <c r="J288" s="340"/>
      <c r="K288" s="340"/>
      <c r="L288" s="340"/>
    </row>
    <row r="289" spans="8:12" s="306" customFormat="1" x14ac:dyDescent="0.35">
      <c r="H289" s="316"/>
      <c r="J289" s="340"/>
      <c r="K289" s="340"/>
      <c r="L289" s="340"/>
    </row>
    <row r="290" spans="8:12" s="306" customFormat="1" x14ac:dyDescent="0.35">
      <c r="H290" s="316"/>
      <c r="J290" s="340"/>
      <c r="K290" s="340"/>
      <c r="L290" s="340"/>
    </row>
    <row r="291" spans="8:12" s="306" customFormat="1" x14ac:dyDescent="0.35">
      <c r="H291" s="316"/>
      <c r="J291" s="340"/>
      <c r="K291" s="340"/>
      <c r="L291" s="340"/>
    </row>
    <row r="292" spans="8:12" s="306" customFormat="1" x14ac:dyDescent="0.35">
      <c r="H292" s="316"/>
      <c r="J292" s="340"/>
      <c r="K292" s="340"/>
      <c r="L292" s="340"/>
    </row>
    <row r="293" spans="8:12" s="306" customFormat="1" x14ac:dyDescent="0.35">
      <c r="H293" s="316"/>
      <c r="J293" s="340"/>
      <c r="K293" s="340"/>
      <c r="L293" s="340"/>
    </row>
    <row r="294" spans="8:12" s="306" customFormat="1" x14ac:dyDescent="0.35">
      <c r="H294" s="316"/>
      <c r="J294" s="340"/>
      <c r="K294" s="340"/>
      <c r="L294" s="340"/>
    </row>
    <row r="295" spans="8:12" s="306" customFormat="1" x14ac:dyDescent="0.35">
      <c r="H295" s="316"/>
      <c r="J295" s="340"/>
      <c r="K295" s="340"/>
      <c r="L295" s="340"/>
    </row>
    <row r="296" spans="8:12" s="306" customFormat="1" x14ac:dyDescent="0.35">
      <c r="H296" s="316"/>
      <c r="J296" s="340"/>
      <c r="K296" s="340"/>
      <c r="L296" s="340"/>
    </row>
    <row r="297" spans="8:12" s="306" customFormat="1" x14ac:dyDescent="0.35">
      <c r="H297" s="316"/>
      <c r="J297" s="340"/>
      <c r="K297" s="340"/>
      <c r="L297" s="340"/>
    </row>
    <row r="298" spans="8:12" s="306" customFormat="1" x14ac:dyDescent="0.35">
      <c r="H298" s="316"/>
      <c r="J298" s="340"/>
      <c r="K298" s="340"/>
      <c r="L298" s="340"/>
    </row>
    <row r="299" spans="8:12" s="306" customFormat="1" x14ac:dyDescent="0.35">
      <c r="H299" s="316"/>
      <c r="J299" s="340"/>
      <c r="K299" s="340"/>
      <c r="L299" s="340"/>
    </row>
    <row r="300" spans="8:12" s="306" customFormat="1" x14ac:dyDescent="0.35">
      <c r="H300" s="316"/>
      <c r="J300" s="340"/>
      <c r="K300" s="340"/>
      <c r="L300" s="340"/>
    </row>
    <row r="301" spans="8:12" s="306" customFormat="1" x14ac:dyDescent="0.35">
      <c r="H301" s="316"/>
      <c r="J301" s="340"/>
      <c r="K301" s="340"/>
      <c r="L301" s="340"/>
    </row>
    <row r="302" spans="8:12" s="306" customFormat="1" x14ac:dyDescent="0.35">
      <c r="H302" s="316"/>
      <c r="J302" s="340"/>
      <c r="K302" s="340"/>
      <c r="L302" s="340"/>
    </row>
    <row r="303" spans="8:12" s="306" customFormat="1" x14ac:dyDescent="0.35">
      <c r="H303" s="316"/>
      <c r="J303" s="340"/>
      <c r="K303" s="340"/>
      <c r="L303" s="340"/>
    </row>
    <row r="304" spans="8:12" s="306" customFormat="1" x14ac:dyDescent="0.35">
      <c r="H304" s="316"/>
      <c r="J304" s="340"/>
      <c r="K304" s="340"/>
      <c r="L304" s="340"/>
    </row>
    <row r="305" spans="8:12" s="306" customFormat="1" x14ac:dyDescent="0.35">
      <c r="H305" s="316"/>
      <c r="J305" s="340"/>
      <c r="K305" s="340"/>
      <c r="L305" s="340"/>
    </row>
    <row r="306" spans="8:12" s="306" customFormat="1" x14ac:dyDescent="0.35">
      <c r="H306" s="316"/>
      <c r="J306" s="340"/>
      <c r="K306" s="340"/>
      <c r="L306" s="340"/>
    </row>
    <row r="307" spans="8:12" s="306" customFormat="1" x14ac:dyDescent="0.35">
      <c r="H307" s="316"/>
      <c r="J307" s="340"/>
      <c r="K307" s="340"/>
      <c r="L307" s="340"/>
    </row>
    <row r="308" spans="8:12" s="306" customFormat="1" x14ac:dyDescent="0.35">
      <c r="H308" s="316"/>
      <c r="J308" s="340"/>
      <c r="K308" s="340"/>
      <c r="L308" s="340"/>
    </row>
    <row r="309" spans="8:12" s="306" customFormat="1" x14ac:dyDescent="0.35">
      <c r="H309" s="316"/>
      <c r="J309" s="340"/>
      <c r="K309" s="340"/>
      <c r="L309" s="340"/>
    </row>
    <row r="310" spans="8:12" s="306" customFormat="1" x14ac:dyDescent="0.35">
      <c r="H310" s="316"/>
      <c r="J310" s="340"/>
      <c r="K310" s="340"/>
      <c r="L310" s="340"/>
    </row>
    <row r="311" spans="8:12" s="306" customFormat="1" x14ac:dyDescent="0.35">
      <c r="H311" s="316"/>
      <c r="J311" s="340"/>
      <c r="K311" s="340"/>
      <c r="L311" s="340"/>
    </row>
    <row r="312" spans="8:12" s="306" customFormat="1" x14ac:dyDescent="0.35">
      <c r="H312" s="316"/>
      <c r="J312" s="340"/>
      <c r="K312" s="340"/>
      <c r="L312" s="340"/>
    </row>
    <row r="313" spans="8:12" s="306" customFormat="1" x14ac:dyDescent="0.35">
      <c r="H313" s="316"/>
      <c r="J313" s="340"/>
      <c r="K313" s="340"/>
      <c r="L313" s="340"/>
    </row>
    <row r="314" spans="8:12" s="306" customFormat="1" x14ac:dyDescent="0.35">
      <c r="H314" s="316"/>
      <c r="J314" s="340"/>
      <c r="K314" s="340"/>
      <c r="L314" s="340"/>
    </row>
    <row r="315" spans="8:12" s="306" customFormat="1" x14ac:dyDescent="0.35">
      <c r="H315" s="316"/>
      <c r="J315" s="340"/>
      <c r="K315" s="340"/>
      <c r="L315" s="340"/>
    </row>
    <row r="316" spans="8:12" s="306" customFormat="1" x14ac:dyDescent="0.35">
      <c r="H316" s="316"/>
      <c r="J316" s="340"/>
      <c r="K316" s="340"/>
      <c r="L316" s="340"/>
    </row>
    <row r="317" spans="8:12" s="306" customFormat="1" x14ac:dyDescent="0.35">
      <c r="H317" s="316"/>
      <c r="J317" s="340"/>
      <c r="K317" s="340"/>
      <c r="L317" s="340"/>
    </row>
    <row r="318" spans="8:12" s="306" customFormat="1" x14ac:dyDescent="0.35">
      <c r="H318" s="316"/>
      <c r="J318" s="340"/>
      <c r="K318" s="340"/>
      <c r="L318" s="340"/>
    </row>
    <row r="319" spans="8:12" s="306" customFormat="1" x14ac:dyDescent="0.35">
      <c r="H319" s="316"/>
      <c r="J319" s="340"/>
      <c r="K319" s="340"/>
      <c r="L319" s="340"/>
    </row>
    <row r="320" spans="8:12" s="306" customFormat="1" x14ac:dyDescent="0.35">
      <c r="H320" s="316"/>
      <c r="J320" s="340"/>
      <c r="K320" s="340"/>
      <c r="L320" s="340"/>
    </row>
    <row r="321" spans="8:12" s="306" customFormat="1" x14ac:dyDescent="0.35">
      <c r="H321" s="316"/>
      <c r="J321" s="340"/>
      <c r="K321" s="340"/>
      <c r="L321" s="340"/>
    </row>
    <row r="322" spans="8:12" s="306" customFormat="1" x14ac:dyDescent="0.35">
      <c r="H322" s="316"/>
      <c r="J322" s="340"/>
      <c r="K322" s="340"/>
      <c r="L322" s="340"/>
    </row>
    <row r="323" spans="8:12" s="306" customFormat="1" x14ac:dyDescent="0.35">
      <c r="H323" s="316"/>
      <c r="J323" s="340"/>
      <c r="K323" s="340"/>
      <c r="L323" s="340"/>
    </row>
    <row r="324" spans="8:12" s="306" customFormat="1" x14ac:dyDescent="0.35">
      <c r="H324" s="316"/>
      <c r="J324" s="340"/>
      <c r="K324" s="340"/>
      <c r="L324" s="340"/>
    </row>
    <row r="325" spans="8:12" s="306" customFormat="1" x14ac:dyDescent="0.35">
      <c r="H325" s="316"/>
      <c r="J325" s="340"/>
      <c r="K325" s="340"/>
      <c r="L325" s="340"/>
    </row>
    <row r="326" spans="8:12" s="306" customFormat="1" x14ac:dyDescent="0.35">
      <c r="H326" s="316"/>
      <c r="J326" s="340"/>
      <c r="K326" s="340"/>
      <c r="L326" s="340"/>
    </row>
    <row r="327" spans="8:12" s="306" customFormat="1" x14ac:dyDescent="0.35">
      <c r="H327" s="316"/>
      <c r="J327" s="340"/>
      <c r="K327" s="340"/>
      <c r="L327" s="340"/>
    </row>
    <row r="328" spans="8:12" s="306" customFormat="1" x14ac:dyDescent="0.35">
      <c r="H328" s="316"/>
      <c r="J328" s="340"/>
      <c r="K328" s="340"/>
      <c r="L328" s="340"/>
    </row>
    <row r="329" spans="8:12" s="306" customFormat="1" x14ac:dyDescent="0.35">
      <c r="H329" s="316"/>
      <c r="J329" s="340"/>
      <c r="K329" s="340"/>
      <c r="L329" s="340"/>
    </row>
    <row r="330" spans="8:12" s="306" customFormat="1" x14ac:dyDescent="0.35">
      <c r="H330" s="316"/>
      <c r="J330" s="340"/>
      <c r="K330" s="340"/>
      <c r="L330" s="340"/>
    </row>
    <row r="331" spans="8:12" s="306" customFormat="1" x14ac:dyDescent="0.35">
      <c r="H331" s="316"/>
      <c r="J331" s="340"/>
      <c r="K331" s="340"/>
      <c r="L331" s="340"/>
    </row>
    <row r="332" spans="8:12" s="306" customFormat="1" x14ac:dyDescent="0.35">
      <c r="H332" s="316"/>
      <c r="J332" s="340"/>
      <c r="K332" s="340"/>
      <c r="L332" s="340"/>
    </row>
    <row r="333" spans="8:12" s="306" customFormat="1" x14ac:dyDescent="0.35">
      <c r="H333" s="316"/>
      <c r="J333" s="340"/>
      <c r="K333" s="340"/>
      <c r="L333" s="340"/>
    </row>
    <row r="334" spans="8:12" s="306" customFormat="1" x14ac:dyDescent="0.35">
      <c r="H334" s="316"/>
      <c r="J334" s="340"/>
      <c r="K334" s="340"/>
      <c r="L334" s="340"/>
    </row>
    <row r="335" spans="8:12" s="306" customFormat="1" x14ac:dyDescent="0.35">
      <c r="H335" s="316"/>
      <c r="J335" s="340"/>
      <c r="K335" s="340"/>
      <c r="L335" s="340"/>
    </row>
    <row r="336" spans="8:12" s="306" customFormat="1" x14ac:dyDescent="0.35">
      <c r="H336" s="316"/>
      <c r="J336" s="340"/>
      <c r="K336" s="340"/>
      <c r="L336" s="340"/>
    </row>
    <row r="337" spans="8:12" s="306" customFormat="1" x14ac:dyDescent="0.35">
      <c r="H337" s="316"/>
      <c r="J337" s="340"/>
      <c r="K337" s="340"/>
      <c r="L337" s="340"/>
    </row>
    <row r="338" spans="8:12" s="306" customFormat="1" x14ac:dyDescent="0.35">
      <c r="H338" s="316"/>
      <c r="J338" s="340"/>
      <c r="K338" s="340"/>
      <c r="L338" s="340"/>
    </row>
    <row r="339" spans="8:12" s="306" customFormat="1" x14ac:dyDescent="0.35">
      <c r="H339" s="316"/>
      <c r="J339" s="340"/>
      <c r="K339" s="340"/>
      <c r="L339" s="340"/>
    </row>
    <row r="340" spans="8:12" s="306" customFormat="1" x14ac:dyDescent="0.35">
      <c r="H340" s="316"/>
      <c r="J340" s="340"/>
      <c r="K340" s="340"/>
      <c r="L340" s="340"/>
    </row>
    <row r="341" spans="8:12" s="306" customFormat="1" x14ac:dyDescent="0.35">
      <c r="H341" s="316"/>
      <c r="J341" s="340"/>
      <c r="K341" s="340"/>
      <c r="L341" s="340"/>
    </row>
    <row r="342" spans="8:12" s="306" customFormat="1" x14ac:dyDescent="0.35">
      <c r="H342" s="316"/>
      <c r="J342" s="340"/>
      <c r="K342" s="340"/>
      <c r="L342" s="340"/>
    </row>
    <row r="343" spans="8:12" s="306" customFormat="1" x14ac:dyDescent="0.35">
      <c r="H343" s="316"/>
      <c r="J343" s="340"/>
      <c r="K343" s="340"/>
      <c r="L343" s="340"/>
    </row>
    <row r="344" spans="8:12" s="306" customFormat="1" x14ac:dyDescent="0.35">
      <c r="H344" s="316"/>
      <c r="J344" s="340"/>
      <c r="K344" s="340"/>
      <c r="L344" s="340"/>
    </row>
    <row r="345" spans="8:12" s="306" customFormat="1" x14ac:dyDescent="0.35">
      <c r="H345" s="316"/>
      <c r="J345" s="340"/>
      <c r="K345" s="340"/>
      <c r="L345" s="340"/>
    </row>
    <row r="346" spans="8:12" s="306" customFormat="1" x14ac:dyDescent="0.35">
      <c r="H346" s="316"/>
      <c r="J346" s="340"/>
      <c r="K346" s="340"/>
      <c r="L346" s="340"/>
    </row>
    <row r="347" spans="8:12" s="306" customFormat="1" x14ac:dyDescent="0.35">
      <c r="H347" s="316"/>
      <c r="J347" s="340"/>
      <c r="K347" s="340"/>
      <c r="L347" s="340"/>
    </row>
    <row r="348" spans="8:12" s="306" customFormat="1" x14ac:dyDescent="0.35">
      <c r="H348" s="316"/>
      <c r="J348" s="340"/>
      <c r="K348" s="340"/>
      <c r="L348" s="340"/>
    </row>
    <row r="349" spans="8:12" s="306" customFormat="1" x14ac:dyDescent="0.35">
      <c r="H349" s="316"/>
      <c r="J349" s="340"/>
      <c r="K349" s="340"/>
      <c r="L349" s="340"/>
    </row>
    <row r="350" spans="8:12" s="306" customFormat="1" x14ac:dyDescent="0.35">
      <c r="H350" s="316"/>
      <c r="J350" s="340"/>
      <c r="K350" s="340"/>
      <c r="L350" s="340"/>
    </row>
    <row r="351" spans="8:12" s="306" customFormat="1" x14ac:dyDescent="0.35">
      <c r="H351" s="316"/>
      <c r="J351" s="340"/>
      <c r="K351" s="340"/>
      <c r="L351" s="340"/>
    </row>
    <row r="352" spans="8:12" s="306" customFormat="1" x14ac:dyDescent="0.35">
      <c r="H352" s="316"/>
      <c r="J352" s="340"/>
      <c r="K352" s="340"/>
      <c r="L352" s="340"/>
    </row>
    <row r="353" spans="8:12" s="306" customFormat="1" x14ac:dyDescent="0.35">
      <c r="H353" s="316"/>
      <c r="J353" s="340"/>
      <c r="K353" s="340"/>
      <c r="L353" s="340"/>
    </row>
    <row r="354" spans="8:12" s="306" customFormat="1" x14ac:dyDescent="0.35">
      <c r="H354" s="316"/>
      <c r="J354" s="340"/>
      <c r="K354" s="340"/>
      <c r="L354" s="340"/>
    </row>
    <row r="355" spans="8:12" s="306" customFormat="1" x14ac:dyDescent="0.35">
      <c r="H355" s="316"/>
      <c r="J355" s="340"/>
      <c r="K355" s="340"/>
      <c r="L355" s="340"/>
    </row>
    <row r="356" spans="8:12" s="306" customFormat="1" x14ac:dyDescent="0.35">
      <c r="H356" s="316"/>
      <c r="J356" s="340"/>
      <c r="K356" s="340"/>
      <c r="L356" s="340"/>
    </row>
    <row r="357" spans="8:12" s="306" customFormat="1" x14ac:dyDescent="0.35">
      <c r="H357" s="316"/>
      <c r="J357" s="340"/>
      <c r="K357" s="340"/>
      <c r="L357" s="340"/>
    </row>
    <row r="358" spans="8:12" s="306" customFormat="1" x14ac:dyDescent="0.35">
      <c r="H358" s="316"/>
      <c r="J358" s="340"/>
      <c r="K358" s="340"/>
      <c r="L358" s="340"/>
    </row>
    <row r="359" spans="8:12" s="306" customFormat="1" x14ac:dyDescent="0.35">
      <c r="H359" s="316"/>
      <c r="J359" s="340"/>
      <c r="K359" s="340"/>
      <c r="L359" s="340"/>
    </row>
    <row r="360" spans="8:12" s="306" customFormat="1" x14ac:dyDescent="0.35">
      <c r="H360" s="316"/>
      <c r="J360" s="340"/>
      <c r="K360" s="340"/>
      <c r="L360" s="340"/>
    </row>
    <row r="361" spans="8:12" s="306" customFormat="1" x14ac:dyDescent="0.35">
      <c r="H361" s="316"/>
      <c r="J361" s="340"/>
      <c r="K361" s="340"/>
      <c r="L361" s="340"/>
    </row>
    <row r="362" spans="8:12" s="306" customFormat="1" x14ac:dyDescent="0.35">
      <c r="H362" s="316"/>
      <c r="J362" s="340"/>
      <c r="K362" s="340"/>
      <c r="L362" s="340"/>
    </row>
    <row r="363" spans="8:12" s="306" customFormat="1" x14ac:dyDescent="0.35">
      <c r="H363" s="316"/>
      <c r="J363" s="340"/>
      <c r="K363" s="340"/>
      <c r="L363" s="340"/>
    </row>
    <row r="364" spans="8:12" s="306" customFormat="1" x14ac:dyDescent="0.35">
      <c r="H364" s="316"/>
      <c r="J364" s="340"/>
      <c r="K364" s="340"/>
      <c r="L364" s="340"/>
    </row>
    <row r="365" spans="8:12" s="306" customFormat="1" x14ac:dyDescent="0.35">
      <c r="H365" s="316"/>
      <c r="J365" s="340"/>
      <c r="K365" s="340"/>
      <c r="L365" s="340"/>
    </row>
    <row r="366" spans="8:12" s="306" customFormat="1" x14ac:dyDescent="0.35">
      <c r="H366" s="316"/>
      <c r="J366" s="340"/>
      <c r="K366" s="340"/>
      <c r="L366" s="340"/>
    </row>
    <row r="367" spans="8:12" s="306" customFormat="1" x14ac:dyDescent="0.35">
      <c r="H367" s="316"/>
      <c r="J367" s="340"/>
      <c r="K367" s="340"/>
      <c r="L367" s="340"/>
    </row>
    <row r="368" spans="8:12" s="306" customFormat="1" x14ac:dyDescent="0.35">
      <c r="H368" s="316"/>
      <c r="J368" s="340"/>
      <c r="K368" s="340"/>
      <c r="L368" s="340"/>
    </row>
    <row r="369" spans="8:12" s="306" customFormat="1" x14ac:dyDescent="0.35">
      <c r="H369" s="316"/>
      <c r="J369" s="340"/>
      <c r="K369" s="340"/>
      <c r="L369" s="340"/>
    </row>
    <row r="370" spans="8:12" s="306" customFormat="1" x14ac:dyDescent="0.35">
      <c r="H370" s="316"/>
      <c r="J370" s="340"/>
      <c r="K370" s="340"/>
      <c r="L370" s="340"/>
    </row>
    <row r="371" spans="8:12" s="306" customFormat="1" x14ac:dyDescent="0.35">
      <c r="H371" s="316"/>
      <c r="J371" s="340"/>
      <c r="K371" s="340"/>
      <c r="L371" s="340"/>
    </row>
    <row r="372" spans="8:12" s="306" customFormat="1" x14ac:dyDescent="0.35">
      <c r="H372" s="316"/>
      <c r="J372" s="340"/>
      <c r="K372" s="340"/>
      <c r="L372" s="340"/>
    </row>
    <row r="373" spans="8:12" s="306" customFormat="1" x14ac:dyDescent="0.35">
      <c r="H373" s="316"/>
      <c r="J373" s="340"/>
      <c r="K373" s="340"/>
      <c r="L373" s="340"/>
    </row>
    <row r="374" spans="8:12" s="306" customFormat="1" x14ac:dyDescent="0.35">
      <c r="H374" s="316"/>
      <c r="J374" s="340"/>
      <c r="K374" s="340"/>
      <c r="L374" s="340"/>
    </row>
    <row r="375" spans="8:12" s="306" customFormat="1" x14ac:dyDescent="0.35">
      <c r="H375" s="316"/>
      <c r="J375" s="340"/>
      <c r="K375" s="340"/>
      <c r="L375" s="340"/>
    </row>
    <row r="376" spans="8:12" s="306" customFormat="1" x14ac:dyDescent="0.35">
      <c r="H376" s="316"/>
      <c r="J376" s="340"/>
      <c r="K376" s="340"/>
      <c r="L376" s="340"/>
    </row>
    <row r="377" spans="8:12" s="306" customFormat="1" x14ac:dyDescent="0.35">
      <c r="H377" s="316"/>
      <c r="J377" s="340"/>
      <c r="K377" s="340"/>
      <c r="L377" s="340"/>
    </row>
    <row r="378" spans="8:12" s="306" customFormat="1" x14ac:dyDescent="0.35">
      <c r="H378" s="316"/>
      <c r="J378" s="340"/>
      <c r="K378" s="340"/>
      <c r="L378" s="340"/>
    </row>
    <row r="379" spans="8:12" s="306" customFormat="1" x14ac:dyDescent="0.35">
      <c r="H379" s="316"/>
      <c r="J379" s="340"/>
      <c r="K379" s="340"/>
      <c r="L379" s="340"/>
    </row>
    <row r="380" spans="8:12" s="306" customFormat="1" x14ac:dyDescent="0.35">
      <c r="H380" s="316"/>
      <c r="J380" s="340"/>
      <c r="K380" s="340"/>
      <c r="L380" s="340"/>
    </row>
    <row r="381" spans="8:12" s="306" customFormat="1" x14ac:dyDescent="0.35">
      <c r="H381" s="316"/>
      <c r="J381" s="340"/>
      <c r="K381" s="340"/>
      <c r="L381" s="340"/>
    </row>
    <row r="382" spans="8:12" s="306" customFormat="1" x14ac:dyDescent="0.35">
      <c r="H382" s="316"/>
      <c r="J382" s="340"/>
      <c r="K382" s="340"/>
      <c r="L382" s="340"/>
    </row>
    <row r="383" spans="8:12" s="306" customFormat="1" x14ac:dyDescent="0.35">
      <c r="H383" s="316"/>
      <c r="J383" s="340"/>
      <c r="K383" s="340"/>
      <c r="L383" s="340"/>
    </row>
    <row r="384" spans="8:12" s="306" customFormat="1" x14ac:dyDescent="0.35">
      <c r="H384" s="316"/>
      <c r="J384" s="340"/>
      <c r="K384" s="340"/>
      <c r="L384" s="340"/>
    </row>
    <row r="385" spans="8:12" s="306" customFormat="1" x14ac:dyDescent="0.35">
      <c r="H385" s="316"/>
      <c r="J385" s="340"/>
      <c r="K385" s="340"/>
      <c r="L385" s="340"/>
    </row>
    <row r="386" spans="8:12" s="306" customFormat="1" x14ac:dyDescent="0.35">
      <c r="H386" s="316"/>
      <c r="J386" s="340"/>
      <c r="K386" s="340"/>
      <c r="L386" s="340"/>
    </row>
    <row r="387" spans="8:12" s="306" customFormat="1" x14ac:dyDescent="0.35">
      <c r="H387" s="316"/>
      <c r="J387" s="340"/>
      <c r="K387" s="340"/>
      <c r="L387" s="340"/>
    </row>
    <row r="388" spans="8:12" s="306" customFormat="1" x14ac:dyDescent="0.35">
      <c r="H388" s="316"/>
      <c r="J388" s="340"/>
      <c r="K388" s="340"/>
      <c r="L388" s="340"/>
    </row>
    <row r="389" spans="8:12" s="306" customFormat="1" x14ac:dyDescent="0.35">
      <c r="H389" s="316"/>
      <c r="J389" s="340"/>
      <c r="K389" s="340"/>
      <c r="L389" s="340"/>
    </row>
    <row r="390" spans="8:12" s="306" customFormat="1" x14ac:dyDescent="0.35">
      <c r="H390" s="316"/>
      <c r="J390" s="340"/>
      <c r="K390" s="340"/>
      <c r="L390" s="340"/>
    </row>
    <row r="391" spans="8:12" s="306" customFormat="1" x14ac:dyDescent="0.35">
      <c r="H391" s="316"/>
      <c r="J391" s="340"/>
      <c r="K391" s="340"/>
      <c r="L391" s="340"/>
    </row>
    <row r="392" spans="8:12" s="306" customFormat="1" x14ac:dyDescent="0.35">
      <c r="H392" s="316"/>
      <c r="J392" s="340"/>
      <c r="K392" s="340"/>
      <c r="L392" s="340"/>
    </row>
    <row r="393" spans="8:12" s="306" customFormat="1" x14ac:dyDescent="0.35">
      <c r="H393" s="316"/>
      <c r="J393" s="340"/>
      <c r="K393" s="340"/>
      <c r="L393" s="340"/>
    </row>
    <row r="394" spans="8:12" s="306" customFormat="1" x14ac:dyDescent="0.35">
      <c r="H394" s="316"/>
      <c r="J394" s="340"/>
      <c r="K394" s="340"/>
      <c r="L394" s="340"/>
    </row>
    <row r="395" spans="8:12" s="306" customFormat="1" x14ac:dyDescent="0.35">
      <c r="H395" s="316"/>
      <c r="J395" s="340"/>
      <c r="K395" s="340"/>
      <c r="L395" s="340"/>
    </row>
    <row r="396" spans="8:12" s="306" customFormat="1" x14ac:dyDescent="0.35">
      <c r="H396" s="316"/>
      <c r="J396" s="340"/>
      <c r="K396" s="340"/>
      <c r="L396" s="340"/>
    </row>
    <row r="397" spans="8:12" s="306" customFormat="1" x14ac:dyDescent="0.35">
      <c r="H397" s="316"/>
      <c r="J397" s="340"/>
      <c r="K397" s="340"/>
      <c r="L397" s="340"/>
    </row>
    <row r="398" spans="8:12" s="306" customFormat="1" x14ac:dyDescent="0.35">
      <c r="H398" s="316"/>
      <c r="J398" s="340"/>
      <c r="K398" s="340"/>
      <c r="L398" s="340"/>
    </row>
    <row r="399" spans="8:12" s="306" customFormat="1" x14ac:dyDescent="0.35">
      <c r="H399" s="316"/>
      <c r="J399" s="340"/>
      <c r="K399" s="340"/>
      <c r="L399" s="340"/>
    </row>
    <row r="400" spans="8:12" s="306" customFormat="1" x14ac:dyDescent="0.35">
      <c r="H400" s="316"/>
      <c r="J400" s="340"/>
      <c r="K400" s="340"/>
      <c r="L400" s="340"/>
    </row>
    <row r="401" spans="8:12" s="306" customFormat="1" x14ac:dyDescent="0.35">
      <c r="H401" s="316"/>
      <c r="J401" s="340"/>
      <c r="K401" s="340"/>
      <c r="L401" s="340"/>
    </row>
    <row r="402" spans="8:12" s="306" customFormat="1" x14ac:dyDescent="0.35">
      <c r="H402" s="316"/>
      <c r="J402" s="340"/>
      <c r="K402" s="340"/>
      <c r="L402" s="340"/>
    </row>
    <row r="403" spans="8:12" s="306" customFormat="1" x14ac:dyDescent="0.35">
      <c r="H403" s="316"/>
      <c r="J403" s="340"/>
      <c r="K403" s="340"/>
      <c r="L403" s="340"/>
    </row>
    <row r="404" spans="8:12" s="306" customFormat="1" x14ac:dyDescent="0.35">
      <c r="H404" s="316"/>
      <c r="J404" s="340"/>
      <c r="K404" s="340"/>
      <c r="L404" s="340"/>
    </row>
    <row r="405" spans="8:12" s="306" customFormat="1" x14ac:dyDescent="0.35">
      <c r="H405" s="316"/>
      <c r="J405" s="340"/>
      <c r="K405" s="340"/>
      <c r="L405" s="340"/>
    </row>
    <row r="406" spans="8:12" s="306" customFormat="1" x14ac:dyDescent="0.35">
      <c r="H406" s="316"/>
      <c r="J406" s="340"/>
      <c r="K406" s="340"/>
      <c r="L406" s="340"/>
    </row>
    <row r="407" spans="8:12" s="306" customFormat="1" x14ac:dyDescent="0.35">
      <c r="H407" s="316"/>
      <c r="J407" s="340"/>
      <c r="K407" s="340"/>
      <c r="L407" s="340"/>
    </row>
    <row r="408" spans="8:12" s="306" customFormat="1" x14ac:dyDescent="0.35">
      <c r="H408" s="316"/>
      <c r="J408" s="340"/>
      <c r="K408" s="340"/>
      <c r="L408" s="340"/>
    </row>
    <row r="409" spans="8:12" s="306" customFormat="1" x14ac:dyDescent="0.35">
      <c r="H409" s="316"/>
      <c r="J409" s="340"/>
      <c r="K409" s="340"/>
      <c r="L409" s="340"/>
    </row>
    <row r="410" spans="8:12" s="306" customFormat="1" x14ac:dyDescent="0.35">
      <c r="H410" s="316"/>
      <c r="J410" s="340"/>
      <c r="K410" s="340"/>
      <c r="L410" s="340"/>
    </row>
    <row r="411" spans="8:12" s="306" customFormat="1" x14ac:dyDescent="0.35">
      <c r="H411" s="316"/>
      <c r="J411" s="340"/>
      <c r="K411" s="340"/>
      <c r="L411" s="340"/>
    </row>
    <row r="412" spans="8:12" s="306" customFormat="1" x14ac:dyDescent="0.35">
      <c r="H412" s="316"/>
      <c r="J412" s="340"/>
      <c r="K412" s="340"/>
      <c r="L412" s="340"/>
    </row>
    <row r="413" spans="8:12" s="306" customFormat="1" x14ac:dyDescent="0.35">
      <c r="H413" s="316"/>
      <c r="J413" s="340"/>
      <c r="K413" s="340"/>
      <c r="L413" s="340"/>
    </row>
    <row r="414" spans="8:12" s="306" customFormat="1" x14ac:dyDescent="0.35">
      <c r="H414" s="316"/>
      <c r="J414" s="340"/>
      <c r="K414" s="340"/>
      <c r="L414" s="340"/>
    </row>
    <row r="415" spans="8:12" s="306" customFormat="1" x14ac:dyDescent="0.35">
      <c r="H415" s="316"/>
      <c r="J415" s="340"/>
      <c r="K415" s="340"/>
      <c r="L415" s="340"/>
    </row>
    <row r="416" spans="8:12" s="306" customFormat="1" x14ac:dyDescent="0.35">
      <c r="H416" s="316"/>
      <c r="J416" s="340"/>
      <c r="K416" s="340"/>
      <c r="L416" s="340"/>
    </row>
    <row r="417" spans="8:12" s="306" customFormat="1" x14ac:dyDescent="0.35">
      <c r="H417" s="316"/>
      <c r="J417" s="340"/>
      <c r="K417" s="340"/>
      <c r="L417" s="340"/>
    </row>
    <row r="418" spans="8:12" s="306" customFormat="1" x14ac:dyDescent="0.35">
      <c r="H418" s="316"/>
      <c r="J418" s="340"/>
      <c r="K418" s="340"/>
      <c r="L418" s="340"/>
    </row>
    <row r="419" spans="8:12" s="306" customFormat="1" x14ac:dyDescent="0.35">
      <c r="H419" s="316"/>
      <c r="J419" s="340"/>
      <c r="K419" s="340"/>
      <c r="L419" s="340"/>
    </row>
    <row r="420" spans="8:12" s="306" customFormat="1" x14ac:dyDescent="0.35">
      <c r="H420" s="316"/>
      <c r="J420" s="340"/>
      <c r="K420" s="340"/>
      <c r="L420" s="340"/>
    </row>
    <row r="421" spans="8:12" s="306" customFormat="1" x14ac:dyDescent="0.35">
      <c r="H421" s="316"/>
      <c r="J421" s="340"/>
      <c r="K421" s="340"/>
      <c r="L421" s="340"/>
    </row>
    <row r="422" spans="8:12" s="306" customFormat="1" x14ac:dyDescent="0.35">
      <c r="H422" s="316"/>
      <c r="J422" s="340"/>
      <c r="K422" s="340"/>
      <c r="L422" s="340"/>
    </row>
    <row r="423" spans="8:12" s="306" customFormat="1" x14ac:dyDescent="0.35">
      <c r="H423" s="316"/>
      <c r="J423" s="340"/>
      <c r="K423" s="340"/>
      <c r="L423" s="340"/>
    </row>
    <row r="424" spans="8:12" s="306" customFormat="1" x14ac:dyDescent="0.35">
      <c r="H424" s="316"/>
      <c r="J424" s="340"/>
      <c r="K424" s="340"/>
      <c r="L424" s="340"/>
    </row>
    <row r="425" spans="8:12" s="306" customFormat="1" x14ac:dyDescent="0.35">
      <c r="H425" s="316"/>
      <c r="J425" s="340"/>
      <c r="K425" s="340"/>
      <c r="L425" s="340"/>
    </row>
    <row r="426" spans="8:12" s="306" customFormat="1" x14ac:dyDescent="0.35">
      <c r="H426" s="316"/>
      <c r="J426" s="340"/>
      <c r="K426" s="340"/>
      <c r="L426" s="340"/>
    </row>
    <row r="427" spans="8:12" s="306" customFormat="1" x14ac:dyDescent="0.35">
      <c r="H427" s="316"/>
      <c r="J427" s="340"/>
      <c r="K427" s="340"/>
      <c r="L427" s="340"/>
    </row>
    <row r="428" spans="8:12" s="306" customFormat="1" x14ac:dyDescent="0.35">
      <c r="H428" s="316"/>
      <c r="J428" s="340"/>
      <c r="K428" s="340"/>
      <c r="L428" s="340"/>
    </row>
    <row r="429" spans="8:12" s="306" customFormat="1" x14ac:dyDescent="0.35">
      <c r="H429" s="316"/>
      <c r="J429" s="340"/>
      <c r="K429" s="340"/>
      <c r="L429" s="340"/>
    </row>
    <row r="430" spans="8:12" s="306" customFormat="1" x14ac:dyDescent="0.35">
      <c r="H430" s="316"/>
      <c r="J430" s="340"/>
      <c r="K430" s="340"/>
      <c r="L430" s="340"/>
    </row>
    <row r="431" spans="8:12" s="306" customFormat="1" x14ac:dyDescent="0.35">
      <c r="H431" s="316"/>
      <c r="J431" s="340"/>
      <c r="K431" s="340"/>
      <c r="L431" s="340"/>
    </row>
    <row r="432" spans="8:12" s="306" customFormat="1" x14ac:dyDescent="0.35">
      <c r="H432" s="316"/>
      <c r="J432" s="340"/>
      <c r="K432" s="340"/>
      <c r="L432" s="340"/>
    </row>
    <row r="433" spans="8:12" s="306" customFormat="1" x14ac:dyDescent="0.35">
      <c r="H433" s="316"/>
      <c r="J433" s="340"/>
      <c r="K433" s="340"/>
      <c r="L433" s="340"/>
    </row>
    <row r="434" spans="8:12" s="306" customFormat="1" x14ac:dyDescent="0.35">
      <c r="H434" s="316"/>
      <c r="J434" s="340"/>
      <c r="K434" s="340"/>
      <c r="L434" s="340"/>
    </row>
    <row r="435" spans="8:12" s="306" customFormat="1" x14ac:dyDescent="0.35">
      <c r="H435" s="316"/>
      <c r="J435" s="340"/>
      <c r="K435" s="340"/>
      <c r="L435" s="340"/>
    </row>
    <row r="436" spans="8:12" s="306" customFormat="1" x14ac:dyDescent="0.35">
      <c r="H436" s="316"/>
      <c r="J436" s="340"/>
      <c r="K436" s="340"/>
      <c r="L436" s="340"/>
    </row>
    <row r="437" spans="8:12" s="306" customFormat="1" x14ac:dyDescent="0.35">
      <c r="H437" s="316"/>
      <c r="J437" s="340"/>
      <c r="K437" s="340"/>
      <c r="L437" s="340"/>
    </row>
    <row r="438" spans="8:12" s="306" customFormat="1" x14ac:dyDescent="0.35">
      <c r="H438" s="316"/>
      <c r="J438" s="340"/>
      <c r="K438" s="340"/>
      <c r="L438" s="340"/>
    </row>
    <row r="439" spans="8:12" s="306" customFormat="1" x14ac:dyDescent="0.35">
      <c r="H439" s="316"/>
      <c r="J439" s="340"/>
      <c r="K439" s="340"/>
      <c r="L439" s="340"/>
    </row>
    <row r="440" spans="8:12" s="306" customFormat="1" x14ac:dyDescent="0.35">
      <c r="H440" s="316"/>
      <c r="J440" s="340"/>
      <c r="K440" s="340"/>
      <c r="L440" s="340"/>
    </row>
    <row r="441" spans="8:12" s="306" customFormat="1" x14ac:dyDescent="0.35">
      <c r="H441" s="316"/>
      <c r="J441" s="340"/>
      <c r="K441" s="340"/>
      <c r="L441" s="340"/>
    </row>
    <row r="442" spans="8:12" s="306" customFormat="1" x14ac:dyDescent="0.35">
      <c r="H442" s="316"/>
      <c r="J442" s="340"/>
      <c r="K442" s="340"/>
      <c r="L442" s="340"/>
    </row>
    <row r="443" spans="8:12" s="306" customFormat="1" x14ac:dyDescent="0.35">
      <c r="H443" s="316"/>
      <c r="J443" s="340"/>
      <c r="K443" s="340"/>
      <c r="L443" s="340"/>
    </row>
    <row r="444" spans="8:12" s="306" customFormat="1" x14ac:dyDescent="0.35">
      <c r="H444" s="316"/>
      <c r="J444" s="340"/>
      <c r="K444" s="340"/>
      <c r="L444" s="340"/>
    </row>
    <row r="445" spans="8:12" s="306" customFormat="1" x14ac:dyDescent="0.35">
      <c r="H445" s="316"/>
      <c r="J445" s="340"/>
      <c r="K445" s="340"/>
      <c r="L445" s="340"/>
    </row>
    <row r="446" spans="8:12" s="306" customFormat="1" x14ac:dyDescent="0.35">
      <c r="H446" s="316"/>
      <c r="J446" s="340"/>
      <c r="K446" s="340"/>
      <c r="L446" s="340"/>
    </row>
    <row r="447" spans="8:12" s="306" customFormat="1" x14ac:dyDescent="0.35">
      <c r="H447" s="316"/>
      <c r="J447" s="340"/>
      <c r="K447" s="340"/>
      <c r="L447" s="340"/>
    </row>
    <row r="448" spans="8:12" s="306" customFormat="1" x14ac:dyDescent="0.35">
      <c r="H448" s="316"/>
      <c r="J448" s="340"/>
      <c r="K448" s="340"/>
      <c r="L448" s="340"/>
    </row>
    <row r="449" spans="8:12" s="306" customFormat="1" x14ac:dyDescent="0.35">
      <c r="H449" s="316"/>
      <c r="J449" s="340"/>
      <c r="K449" s="340"/>
      <c r="L449" s="340"/>
    </row>
    <row r="450" spans="8:12" s="306" customFormat="1" x14ac:dyDescent="0.35">
      <c r="H450" s="316"/>
      <c r="J450" s="340"/>
      <c r="K450" s="340"/>
      <c r="L450" s="340"/>
    </row>
    <row r="451" spans="8:12" s="306" customFormat="1" x14ac:dyDescent="0.35">
      <c r="H451" s="316"/>
      <c r="J451" s="340"/>
      <c r="K451" s="340"/>
      <c r="L451" s="340"/>
    </row>
    <row r="452" spans="8:12" s="306" customFormat="1" x14ac:dyDescent="0.35">
      <c r="H452" s="316"/>
      <c r="J452" s="340"/>
      <c r="K452" s="340"/>
      <c r="L452" s="340"/>
    </row>
    <row r="453" spans="8:12" s="306" customFormat="1" x14ac:dyDescent="0.35">
      <c r="H453" s="316"/>
      <c r="J453" s="340"/>
      <c r="K453" s="340"/>
      <c r="L453" s="340"/>
    </row>
    <row r="454" spans="8:12" s="306" customFormat="1" x14ac:dyDescent="0.35">
      <c r="H454" s="316"/>
      <c r="J454" s="340"/>
      <c r="K454" s="340"/>
      <c r="L454" s="340"/>
    </row>
    <row r="455" spans="8:12" s="306" customFormat="1" x14ac:dyDescent="0.35">
      <c r="H455" s="316"/>
      <c r="J455" s="340"/>
      <c r="K455" s="340"/>
      <c r="L455" s="340"/>
    </row>
    <row r="456" spans="8:12" s="306" customFormat="1" x14ac:dyDescent="0.35">
      <c r="H456" s="316"/>
      <c r="J456" s="340"/>
      <c r="K456" s="340"/>
      <c r="L456" s="340"/>
    </row>
    <row r="457" spans="8:12" s="306" customFormat="1" x14ac:dyDescent="0.35">
      <c r="H457" s="316"/>
      <c r="J457" s="340"/>
      <c r="K457" s="340"/>
      <c r="L457" s="340"/>
    </row>
    <row r="458" spans="8:12" s="306" customFormat="1" x14ac:dyDescent="0.35">
      <c r="H458" s="316"/>
      <c r="J458" s="340"/>
      <c r="K458" s="340"/>
      <c r="L458" s="340"/>
    </row>
    <row r="459" spans="8:12" s="306" customFormat="1" x14ac:dyDescent="0.35">
      <c r="H459" s="316"/>
      <c r="J459" s="340"/>
      <c r="K459" s="340"/>
      <c r="L459" s="340"/>
    </row>
    <row r="460" spans="8:12" s="306" customFormat="1" x14ac:dyDescent="0.35">
      <c r="H460" s="316"/>
      <c r="J460" s="340"/>
      <c r="K460" s="340"/>
      <c r="L460" s="340"/>
    </row>
    <row r="461" spans="8:12" s="306" customFormat="1" x14ac:dyDescent="0.35">
      <c r="H461" s="316"/>
      <c r="J461" s="340"/>
      <c r="K461" s="340"/>
      <c r="L461" s="340"/>
    </row>
    <row r="462" spans="8:12" s="306" customFormat="1" x14ac:dyDescent="0.35">
      <c r="H462" s="316"/>
      <c r="J462" s="340"/>
      <c r="K462" s="340"/>
      <c r="L462" s="340"/>
    </row>
    <row r="463" spans="8:12" s="306" customFormat="1" x14ac:dyDescent="0.35">
      <c r="H463" s="316"/>
      <c r="J463" s="340"/>
      <c r="K463" s="340"/>
      <c r="L463" s="340"/>
    </row>
    <row r="464" spans="8:12" s="306" customFormat="1" x14ac:dyDescent="0.35">
      <c r="H464" s="316"/>
      <c r="J464" s="340"/>
      <c r="K464" s="340"/>
      <c r="L464" s="340"/>
    </row>
    <row r="465" spans="8:12" s="306" customFormat="1" x14ac:dyDescent="0.35">
      <c r="H465" s="316"/>
      <c r="J465" s="340"/>
      <c r="K465" s="340"/>
      <c r="L465" s="340"/>
    </row>
    <row r="466" spans="8:12" s="306" customFormat="1" x14ac:dyDescent="0.35">
      <c r="H466" s="316"/>
      <c r="J466" s="340"/>
      <c r="K466" s="340"/>
      <c r="L466" s="340"/>
    </row>
    <row r="467" spans="8:12" s="306" customFormat="1" x14ac:dyDescent="0.35">
      <c r="H467" s="316"/>
      <c r="J467" s="340"/>
      <c r="K467" s="340"/>
      <c r="L467" s="340"/>
    </row>
    <row r="468" spans="8:12" s="306" customFormat="1" x14ac:dyDescent="0.35">
      <c r="H468" s="316"/>
      <c r="J468" s="340"/>
      <c r="K468" s="340"/>
      <c r="L468" s="340"/>
    </row>
    <row r="469" spans="8:12" s="306" customFormat="1" x14ac:dyDescent="0.35">
      <c r="H469" s="316"/>
      <c r="J469" s="340"/>
      <c r="K469" s="340"/>
      <c r="L469" s="340"/>
    </row>
    <row r="470" spans="8:12" s="306" customFormat="1" x14ac:dyDescent="0.35">
      <c r="H470" s="316"/>
      <c r="J470" s="340"/>
      <c r="K470" s="340"/>
      <c r="L470" s="340"/>
    </row>
    <row r="471" spans="8:12" s="306" customFormat="1" x14ac:dyDescent="0.35">
      <c r="H471" s="316"/>
      <c r="J471" s="340"/>
      <c r="K471" s="340"/>
      <c r="L471" s="340"/>
    </row>
    <row r="472" spans="8:12" s="306" customFormat="1" x14ac:dyDescent="0.35">
      <c r="H472" s="316"/>
      <c r="J472" s="340"/>
      <c r="K472" s="340"/>
      <c r="L472" s="340"/>
    </row>
    <row r="473" spans="8:12" s="306" customFormat="1" x14ac:dyDescent="0.35">
      <c r="H473" s="316"/>
      <c r="J473" s="340"/>
      <c r="K473" s="340"/>
      <c r="L473" s="340"/>
    </row>
    <row r="474" spans="8:12" s="306" customFormat="1" x14ac:dyDescent="0.35">
      <c r="H474" s="316"/>
      <c r="J474" s="340"/>
      <c r="K474" s="340"/>
      <c r="L474" s="340"/>
    </row>
    <row r="475" spans="8:12" s="306" customFormat="1" x14ac:dyDescent="0.35">
      <c r="H475" s="316"/>
      <c r="J475" s="340"/>
      <c r="K475" s="340"/>
      <c r="L475" s="340"/>
    </row>
    <row r="476" spans="8:12" s="306" customFormat="1" x14ac:dyDescent="0.35">
      <c r="H476" s="316"/>
      <c r="J476" s="340"/>
      <c r="K476" s="340"/>
      <c r="L476" s="340"/>
    </row>
    <row r="477" spans="8:12" s="306" customFormat="1" x14ac:dyDescent="0.35">
      <c r="H477" s="316"/>
      <c r="J477" s="340"/>
      <c r="K477" s="340"/>
      <c r="L477" s="340"/>
    </row>
    <row r="478" spans="8:12" s="306" customFormat="1" x14ac:dyDescent="0.35">
      <c r="H478" s="316"/>
      <c r="J478" s="340"/>
      <c r="K478" s="340"/>
      <c r="L478" s="340"/>
    </row>
    <row r="479" spans="8:12" s="306" customFormat="1" x14ac:dyDescent="0.35">
      <c r="H479" s="316"/>
      <c r="J479" s="340"/>
      <c r="K479" s="340"/>
      <c r="L479" s="340"/>
    </row>
    <row r="480" spans="8:12" s="306" customFormat="1" x14ac:dyDescent="0.35">
      <c r="H480" s="316"/>
      <c r="J480" s="340"/>
      <c r="K480" s="340"/>
      <c r="L480" s="340"/>
    </row>
    <row r="481" spans="8:12" s="306" customFormat="1" x14ac:dyDescent="0.35">
      <c r="H481" s="316"/>
      <c r="J481" s="340"/>
      <c r="K481" s="340"/>
      <c r="L481" s="340"/>
    </row>
    <row r="482" spans="8:12" s="306" customFormat="1" x14ac:dyDescent="0.35">
      <c r="H482" s="316"/>
      <c r="J482" s="340"/>
      <c r="K482" s="340"/>
      <c r="L482" s="340"/>
    </row>
    <row r="483" spans="8:12" s="306" customFormat="1" x14ac:dyDescent="0.35">
      <c r="H483" s="316"/>
      <c r="J483" s="340"/>
      <c r="K483" s="340"/>
      <c r="L483" s="340"/>
    </row>
    <row r="484" spans="8:12" s="306" customFormat="1" x14ac:dyDescent="0.35">
      <c r="H484" s="316"/>
      <c r="J484" s="340"/>
      <c r="K484" s="340"/>
      <c r="L484" s="340"/>
    </row>
    <row r="485" spans="8:12" s="306" customFormat="1" x14ac:dyDescent="0.35">
      <c r="H485" s="316"/>
      <c r="J485" s="340"/>
      <c r="K485" s="340"/>
      <c r="L485" s="340"/>
    </row>
    <row r="486" spans="8:12" s="306" customFormat="1" x14ac:dyDescent="0.35">
      <c r="H486" s="316"/>
      <c r="J486" s="340"/>
      <c r="K486" s="340"/>
      <c r="L486" s="340"/>
    </row>
    <row r="487" spans="8:12" s="306" customFormat="1" x14ac:dyDescent="0.35">
      <c r="H487" s="316"/>
      <c r="J487" s="340"/>
      <c r="K487" s="340"/>
      <c r="L487" s="340"/>
    </row>
    <row r="488" spans="8:12" s="306" customFormat="1" x14ac:dyDescent="0.35">
      <c r="H488" s="316"/>
      <c r="J488" s="340"/>
      <c r="K488" s="340"/>
      <c r="L488" s="340"/>
    </row>
    <row r="489" spans="8:12" s="306" customFormat="1" x14ac:dyDescent="0.35">
      <c r="H489" s="316"/>
      <c r="J489" s="340"/>
      <c r="K489" s="340"/>
      <c r="L489" s="340"/>
    </row>
    <row r="490" spans="8:12" s="306" customFormat="1" x14ac:dyDescent="0.35">
      <c r="H490" s="316"/>
      <c r="J490" s="340"/>
      <c r="K490" s="340"/>
      <c r="L490" s="340"/>
    </row>
    <row r="491" spans="8:12" s="306" customFormat="1" x14ac:dyDescent="0.35">
      <c r="H491" s="316"/>
      <c r="J491" s="340"/>
      <c r="K491" s="340"/>
      <c r="L491" s="340"/>
    </row>
    <row r="492" spans="8:12" s="306" customFormat="1" x14ac:dyDescent="0.35">
      <c r="H492" s="316"/>
      <c r="J492" s="340"/>
      <c r="K492" s="340"/>
      <c r="L492" s="340"/>
    </row>
    <row r="493" spans="8:12" s="306" customFormat="1" x14ac:dyDescent="0.35">
      <c r="H493" s="316"/>
      <c r="J493" s="340"/>
      <c r="K493" s="340"/>
      <c r="L493" s="340"/>
    </row>
    <row r="494" spans="8:12" s="306" customFormat="1" x14ac:dyDescent="0.35">
      <c r="H494" s="316"/>
      <c r="J494" s="340"/>
      <c r="K494" s="340"/>
      <c r="L494" s="340"/>
    </row>
    <row r="495" spans="8:12" s="306" customFormat="1" x14ac:dyDescent="0.35">
      <c r="H495" s="316"/>
      <c r="J495" s="340"/>
      <c r="K495" s="340"/>
      <c r="L495" s="340"/>
    </row>
    <row r="496" spans="8:12" s="306" customFormat="1" x14ac:dyDescent="0.35">
      <c r="H496" s="316"/>
      <c r="J496" s="340"/>
      <c r="K496" s="340"/>
      <c r="L496" s="340"/>
    </row>
    <row r="497" spans="8:12" s="306" customFormat="1" x14ac:dyDescent="0.35">
      <c r="H497" s="316"/>
      <c r="J497" s="340"/>
      <c r="K497" s="340"/>
      <c r="L497" s="340"/>
    </row>
    <row r="498" spans="8:12" s="306" customFormat="1" x14ac:dyDescent="0.35">
      <c r="H498" s="316"/>
      <c r="J498" s="340"/>
      <c r="K498" s="340"/>
      <c r="L498" s="340"/>
    </row>
    <row r="499" spans="8:12" s="306" customFormat="1" x14ac:dyDescent="0.35">
      <c r="H499" s="316"/>
      <c r="J499" s="340"/>
      <c r="K499" s="340"/>
      <c r="L499" s="340"/>
    </row>
    <row r="500" spans="8:12" s="306" customFormat="1" x14ac:dyDescent="0.35">
      <c r="H500" s="316"/>
      <c r="J500" s="340"/>
      <c r="K500" s="340"/>
      <c r="L500" s="340"/>
    </row>
    <row r="501" spans="8:12" s="306" customFormat="1" x14ac:dyDescent="0.35">
      <c r="H501" s="316"/>
      <c r="J501" s="340"/>
      <c r="K501" s="340"/>
      <c r="L501" s="340"/>
    </row>
    <row r="502" spans="8:12" s="306" customFormat="1" x14ac:dyDescent="0.35">
      <c r="H502" s="316"/>
      <c r="J502" s="340"/>
      <c r="K502" s="340"/>
      <c r="L502" s="340"/>
    </row>
    <row r="503" spans="8:12" s="306" customFormat="1" x14ac:dyDescent="0.35">
      <c r="H503" s="316"/>
      <c r="J503" s="340"/>
      <c r="K503" s="340"/>
      <c r="L503" s="340"/>
    </row>
    <row r="504" spans="8:12" s="306" customFormat="1" x14ac:dyDescent="0.35">
      <c r="H504" s="316"/>
      <c r="J504" s="340"/>
      <c r="K504" s="340"/>
      <c r="L504" s="340"/>
    </row>
    <row r="505" spans="8:12" s="306" customFormat="1" x14ac:dyDescent="0.35">
      <c r="H505" s="316"/>
      <c r="J505" s="340"/>
      <c r="K505" s="340"/>
      <c r="L505" s="340"/>
    </row>
    <row r="506" spans="8:12" s="306" customFormat="1" x14ac:dyDescent="0.35">
      <c r="H506" s="316"/>
      <c r="J506" s="340"/>
      <c r="K506" s="340"/>
      <c r="L506" s="340"/>
    </row>
    <row r="507" spans="8:12" s="306" customFormat="1" x14ac:dyDescent="0.35">
      <c r="H507" s="316"/>
      <c r="J507" s="340"/>
      <c r="K507" s="340"/>
      <c r="L507" s="340"/>
    </row>
    <row r="508" spans="8:12" s="306" customFormat="1" x14ac:dyDescent="0.35">
      <c r="H508" s="316"/>
      <c r="J508" s="340"/>
      <c r="K508" s="340"/>
      <c r="L508" s="340"/>
    </row>
    <row r="509" spans="8:12" s="306" customFormat="1" x14ac:dyDescent="0.35">
      <c r="H509" s="316"/>
      <c r="J509" s="340"/>
      <c r="K509" s="340"/>
      <c r="L509" s="340"/>
    </row>
    <row r="510" spans="8:12" s="306" customFormat="1" x14ac:dyDescent="0.35">
      <c r="H510" s="316"/>
      <c r="J510" s="340"/>
      <c r="K510" s="340"/>
      <c r="L510" s="340"/>
    </row>
    <row r="511" spans="8:12" s="306" customFormat="1" x14ac:dyDescent="0.35">
      <c r="H511" s="316"/>
      <c r="J511" s="340"/>
      <c r="K511" s="340"/>
      <c r="L511" s="340"/>
    </row>
    <row r="512" spans="8:12" s="306" customFormat="1" x14ac:dyDescent="0.35">
      <c r="H512" s="316"/>
      <c r="J512" s="340"/>
      <c r="K512" s="340"/>
      <c r="L512" s="340"/>
    </row>
    <row r="513" spans="8:12" s="306" customFormat="1" x14ac:dyDescent="0.35">
      <c r="H513" s="316"/>
      <c r="J513" s="340"/>
      <c r="K513" s="340"/>
      <c r="L513" s="340"/>
    </row>
    <row r="514" spans="8:12" s="306" customFormat="1" x14ac:dyDescent="0.35">
      <c r="H514" s="316"/>
      <c r="J514" s="340"/>
      <c r="K514" s="340"/>
      <c r="L514" s="340"/>
    </row>
    <row r="515" spans="8:12" s="306" customFormat="1" x14ac:dyDescent="0.35">
      <c r="H515" s="316"/>
      <c r="J515" s="340"/>
      <c r="K515" s="340"/>
      <c r="L515" s="340"/>
    </row>
    <row r="516" spans="8:12" s="306" customFormat="1" x14ac:dyDescent="0.35">
      <c r="H516" s="316"/>
      <c r="J516" s="340"/>
      <c r="K516" s="340"/>
      <c r="L516" s="340"/>
    </row>
    <row r="517" spans="8:12" s="306" customFormat="1" x14ac:dyDescent="0.35">
      <c r="H517" s="316"/>
      <c r="J517" s="340"/>
      <c r="K517" s="340"/>
      <c r="L517" s="340"/>
    </row>
    <row r="518" spans="8:12" s="306" customFormat="1" x14ac:dyDescent="0.35">
      <c r="H518" s="316"/>
      <c r="J518" s="340"/>
      <c r="K518" s="340"/>
      <c r="L518" s="340"/>
    </row>
    <row r="519" spans="8:12" s="306" customFormat="1" x14ac:dyDescent="0.35">
      <c r="H519" s="316"/>
      <c r="J519" s="340"/>
      <c r="K519" s="340"/>
      <c r="L519" s="340"/>
    </row>
    <row r="520" spans="8:12" s="306" customFormat="1" x14ac:dyDescent="0.35">
      <c r="H520" s="316"/>
      <c r="J520" s="340"/>
      <c r="K520" s="340"/>
      <c r="L520" s="340"/>
    </row>
    <row r="521" spans="8:12" s="306" customFormat="1" x14ac:dyDescent="0.35">
      <c r="H521" s="316"/>
      <c r="J521" s="340"/>
      <c r="K521" s="340"/>
      <c r="L521" s="340"/>
    </row>
    <row r="522" spans="8:12" s="306" customFormat="1" x14ac:dyDescent="0.35">
      <c r="H522" s="316"/>
      <c r="J522" s="340"/>
      <c r="K522" s="340"/>
      <c r="L522" s="340"/>
    </row>
    <row r="523" spans="8:12" s="306" customFormat="1" x14ac:dyDescent="0.35">
      <c r="H523" s="316"/>
      <c r="J523" s="340"/>
      <c r="K523" s="340"/>
      <c r="L523" s="340"/>
    </row>
    <row r="524" spans="8:12" s="306" customFormat="1" x14ac:dyDescent="0.35">
      <c r="H524" s="316"/>
      <c r="J524" s="340"/>
      <c r="K524" s="340"/>
      <c r="L524" s="340"/>
    </row>
    <row r="525" spans="8:12" s="306" customFormat="1" x14ac:dyDescent="0.35">
      <c r="H525" s="316"/>
      <c r="J525" s="340"/>
      <c r="K525" s="340"/>
      <c r="L525" s="340"/>
    </row>
    <row r="526" spans="8:12" s="306" customFormat="1" x14ac:dyDescent="0.35">
      <c r="H526" s="316"/>
      <c r="J526" s="340"/>
      <c r="K526" s="340"/>
      <c r="L526" s="340"/>
    </row>
    <row r="527" spans="8:12" s="306" customFormat="1" x14ac:dyDescent="0.35">
      <c r="H527" s="316"/>
      <c r="J527" s="340"/>
      <c r="K527" s="340"/>
      <c r="L527" s="340"/>
    </row>
    <row r="528" spans="8:12" s="306" customFormat="1" x14ac:dyDescent="0.35">
      <c r="H528" s="316"/>
      <c r="J528" s="340"/>
      <c r="K528" s="340"/>
      <c r="L528" s="340"/>
    </row>
    <row r="529" spans="8:12" s="306" customFormat="1" x14ac:dyDescent="0.35">
      <c r="H529" s="316"/>
      <c r="J529" s="340"/>
      <c r="K529" s="340"/>
      <c r="L529" s="340"/>
    </row>
    <row r="530" spans="8:12" s="306" customFormat="1" x14ac:dyDescent="0.35">
      <c r="H530" s="316"/>
      <c r="J530" s="340"/>
      <c r="K530" s="340"/>
      <c r="L530" s="340"/>
    </row>
    <row r="531" spans="8:12" s="306" customFormat="1" x14ac:dyDescent="0.35">
      <c r="H531" s="316"/>
      <c r="J531" s="340"/>
      <c r="K531" s="340"/>
      <c r="L531" s="340"/>
    </row>
    <row r="532" spans="8:12" s="306" customFormat="1" x14ac:dyDescent="0.35">
      <c r="H532" s="316"/>
      <c r="J532" s="340"/>
      <c r="K532" s="340"/>
      <c r="L532" s="340"/>
    </row>
    <row r="533" spans="8:12" s="306" customFormat="1" x14ac:dyDescent="0.35">
      <c r="H533" s="316"/>
      <c r="J533" s="340"/>
      <c r="K533" s="340"/>
      <c r="L533" s="340"/>
    </row>
    <row r="534" spans="8:12" s="306" customFormat="1" x14ac:dyDescent="0.35">
      <c r="H534" s="316"/>
      <c r="J534" s="340"/>
      <c r="K534" s="340"/>
      <c r="L534" s="340"/>
    </row>
    <row r="535" spans="8:12" s="306" customFormat="1" x14ac:dyDescent="0.35">
      <c r="H535" s="316"/>
      <c r="J535" s="340"/>
      <c r="K535" s="340"/>
      <c r="L535" s="340"/>
    </row>
    <row r="536" spans="8:12" s="306" customFormat="1" x14ac:dyDescent="0.35">
      <c r="H536" s="316"/>
      <c r="J536" s="340"/>
      <c r="K536" s="340"/>
      <c r="L536" s="340"/>
    </row>
    <row r="537" spans="8:12" s="306" customFormat="1" x14ac:dyDescent="0.35">
      <c r="H537" s="316"/>
      <c r="J537" s="340"/>
      <c r="K537" s="340"/>
      <c r="L537" s="340"/>
    </row>
    <row r="538" spans="8:12" s="306" customFormat="1" x14ac:dyDescent="0.35">
      <c r="H538" s="316"/>
      <c r="J538" s="340"/>
      <c r="K538" s="340"/>
      <c r="L538" s="340"/>
    </row>
    <row r="539" spans="8:12" s="306" customFormat="1" x14ac:dyDescent="0.35">
      <c r="H539" s="316"/>
      <c r="J539" s="340"/>
      <c r="K539" s="340"/>
      <c r="L539" s="340"/>
    </row>
    <row r="540" spans="8:12" s="306" customFormat="1" x14ac:dyDescent="0.35">
      <c r="H540" s="316"/>
      <c r="J540" s="340"/>
      <c r="K540" s="340"/>
      <c r="L540" s="340"/>
    </row>
    <row r="541" spans="8:12" s="306" customFormat="1" x14ac:dyDescent="0.35">
      <c r="H541" s="316"/>
      <c r="J541" s="340"/>
      <c r="K541" s="340"/>
      <c r="L541" s="340"/>
    </row>
    <row r="542" spans="8:12" s="306" customFormat="1" x14ac:dyDescent="0.35">
      <c r="H542" s="316"/>
      <c r="J542" s="340"/>
      <c r="K542" s="340"/>
      <c r="L542" s="340"/>
    </row>
    <row r="543" spans="8:12" s="306" customFormat="1" x14ac:dyDescent="0.35">
      <c r="H543" s="316"/>
      <c r="J543" s="340"/>
      <c r="K543" s="340"/>
      <c r="L543" s="340"/>
    </row>
    <row r="544" spans="8:12" s="306" customFormat="1" x14ac:dyDescent="0.35">
      <c r="H544" s="316"/>
      <c r="J544" s="340"/>
      <c r="K544" s="340"/>
      <c r="L544" s="340"/>
    </row>
    <row r="545" spans="8:12" s="306" customFormat="1" x14ac:dyDescent="0.35">
      <c r="H545" s="316"/>
      <c r="J545" s="340"/>
      <c r="K545" s="340"/>
      <c r="L545" s="340"/>
    </row>
    <row r="546" spans="8:12" s="306" customFormat="1" x14ac:dyDescent="0.35">
      <c r="H546" s="316"/>
      <c r="J546" s="340"/>
      <c r="K546" s="340"/>
      <c r="L546" s="340"/>
    </row>
    <row r="547" spans="8:12" s="306" customFormat="1" x14ac:dyDescent="0.35">
      <c r="H547" s="316"/>
      <c r="J547" s="340"/>
      <c r="K547" s="340"/>
      <c r="L547" s="340"/>
    </row>
    <row r="548" spans="8:12" s="306" customFormat="1" x14ac:dyDescent="0.35">
      <c r="H548" s="316"/>
      <c r="J548" s="340"/>
      <c r="K548" s="340"/>
      <c r="L548" s="340"/>
    </row>
    <row r="549" spans="8:12" s="306" customFormat="1" x14ac:dyDescent="0.35">
      <c r="H549" s="316"/>
      <c r="J549" s="340"/>
      <c r="K549" s="340"/>
      <c r="L549" s="340"/>
    </row>
    <row r="550" spans="8:12" s="306" customFormat="1" x14ac:dyDescent="0.35">
      <c r="H550" s="316"/>
      <c r="J550" s="340"/>
      <c r="K550" s="340"/>
      <c r="L550" s="340"/>
    </row>
    <row r="551" spans="8:12" s="306" customFormat="1" x14ac:dyDescent="0.35">
      <c r="H551" s="316"/>
      <c r="J551" s="340"/>
      <c r="K551" s="340"/>
      <c r="L551" s="340"/>
    </row>
    <row r="552" spans="8:12" s="306" customFormat="1" x14ac:dyDescent="0.35">
      <c r="H552" s="316"/>
      <c r="J552" s="340"/>
      <c r="K552" s="340"/>
      <c r="L552" s="340"/>
    </row>
    <row r="553" spans="8:12" s="306" customFormat="1" x14ac:dyDescent="0.35">
      <c r="H553" s="316"/>
      <c r="J553" s="340"/>
      <c r="K553" s="340"/>
      <c r="L553" s="340"/>
    </row>
    <row r="554" spans="8:12" s="306" customFormat="1" x14ac:dyDescent="0.35">
      <c r="H554" s="316"/>
      <c r="J554" s="340"/>
      <c r="K554" s="340"/>
      <c r="L554" s="340"/>
    </row>
    <row r="555" spans="8:12" s="306" customFormat="1" x14ac:dyDescent="0.35">
      <c r="H555" s="316"/>
      <c r="J555" s="340"/>
      <c r="K555" s="340"/>
      <c r="L555" s="340"/>
    </row>
    <row r="556" spans="8:12" s="306" customFormat="1" x14ac:dyDescent="0.35">
      <c r="H556" s="316"/>
      <c r="J556" s="340"/>
      <c r="K556" s="340"/>
      <c r="L556" s="340"/>
    </row>
    <row r="557" spans="8:12" s="306" customFormat="1" x14ac:dyDescent="0.35">
      <c r="H557" s="316"/>
      <c r="J557" s="340"/>
      <c r="K557" s="340"/>
      <c r="L557" s="340"/>
    </row>
    <row r="558" spans="8:12" s="306" customFormat="1" x14ac:dyDescent="0.35">
      <c r="H558" s="316"/>
      <c r="J558" s="340"/>
      <c r="K558" s="340"/>
      <c r="L558" s="340"/>
    </row>
    <row r="559" spans="8:12" s="306" customFormat="1" x14ac:dyDescent="0.35">
      <c r="H559" s="316"/>
      <c r="J559" s="340"/>
      <c r="K559" s="340"/>
      <c r="L559" s="340"/>
    </row>
    <row r="560" spans="8:12" s="306" customFormat="1" x14ac:dyDescent="0.35">
      <c r="H560" s="316"/>
      <c r="J560" s="340"/>
      <c r="K560" s="340"/>
      <c r="L560" s="340"/>
    </row>
    <row r="561" spans="8:12" s="306" customFormat="1" x14ac:dyDescent="0.35">
      <c r="H561" s="316"/>
      <c r="J561" s="340"/>
      <c r="K561" s="340"/>
      <c r="L561" s="340"/>
    </row>
    <row r="562" spans="8:12" s="306" customFormat="1" x14ac:dyDescent="0.35">
      <c r="H562" s="316"/>
      <c r="J562" s="340"/>
      <c r="K562" s="340"/>
      <c r="L562" s="340"/>
    </row>
    <row r="563" spans="8:12" s="306" customFormat="1" x14ac:dyDescent="0.35">
      <c r="H563" s="316"/>
      <c r="J563" s="340"/>
      <c r="K563" s="340"/>
      <c r="L563" s="340"/>
    </row>
    <row r="564" spans="8:12" s="306" customFormat="1" x14ac:dyDescent="0.35">
      <c r="H564" s="316"/>
      <c r="J564" s="340"/>
      <c r="K564" s="340"/>
      <c r="L564" s="340"/>
    </row>
    <row r="565" spans="8:12" s="306" customFormat="1" x14ac:dyDescent="0.35">
      <c r="H565" s="316"/>
      <c r="J565" s="340"/>
      <c r="K565" s="340"/>
      <c r="L565" s="340"/>
    </row>
    <row r="566" spans="8:12" s="306" customFormat="1" x14ac:dyDescent="0.35">
      <c r="H566" s="316"/>
      <c r="J566" s="340"/>
      <c r="K566" s="340"/>
      <c r="L566" s="340"/>
    </row>
    <row r="567" spans="8:12" s="306" customFormat="1" x14ac:dyDescent="0.35">
      <c r="H567" s="316"/>
      <c r="J567" s="340"/>
      <c r="K567" s="340"/>
      <c r="L567" s="340"/>
    </row>
    <row r="568" spans="8:12" s="306" customFormat="1" x14ac:dyDescent="0.35">
      <c r="H568" s="316"/>
      <c r="J568" s="340"/>
      <c r="K568" s="340"/>
      <c r="L568" s="340"/>
    </row>
    <row r="569" spans="8:12" s="306" customFormat="1" x14ac:dyDescent="0.35">
      <c r="H569" s="316"/>
      <c r="J569" s="340"/>
      <c r="K569" s="340"/>
      <c r="L569" s="340"/>
    </row>
    <row r="570" spans="8:12" s="306" customFormat="1" x14ac:dyDescent="0.35">
      <c r="H570" s="316"/>
      <c r="J570" s="340"/>
      <c r="K570" s="340"/>
      <c r="L570" s="340"/>
    </row>
    <row r="571" spans="8:12" s="306" customFormat="1" x14ac:dyDescent="0.35">
      <c r="H571" s="316"/>
      <c r="J571" s="340"/>
      <c r="K571" s="340"/>
      <c r="L571" s="340"/>
    </row>
    <row r="572" spans="8:12" s="306" customFormat="1" x14ac:dyDescent="0.35">
      <c r="H572" s="316"/>
      <c r="J572" s="340"/>
      <c r="K572" s="340"/>
      <c r="L572" s="340"/>
    </row>
    <row r="573" spans="8:12" s="306" customFormat="1" x14ac:dyDescent="0.35">
      <c r="H573" s="316"/>
      <c r="J573" s="340"/>
      <c r="K573" s="340"/>
      <c r="L573" s="340"/>
    </row>
    <row r="574" spans="8:12" s="306" customFormat="1" x14ac:dyDescent="0.35">
      <c r="H574" s="316"/>
      <c r="J574" s="340"/>
      <c r="K574" s="340"/>
      <c r="L574" s="340"/>
    </row>
    <row r="575" spans="8:12" s="306" customFormat="1" x14ac:dyDescent="0.35">
      <c r="H575" s="316"/>
      <c r="J575" s="340"/>
      <c r="K575" s="340"/>
      <c r="L575" s="340"/>
    </row>
    <row r="576" spans="8:12" s="306" customFormat="1" x14ac:dyDescent="0.35">
      <c r="H576" s="316"/>
      <c r="J576" s="340"/>
      <c r="K576" s="340"/>
      <c r="L576" s="340"/>
    </row>
    <row r="577" spans="8:12" s="306" customFormat="1" x14ac:dyDescent="0.35">
      <c r="H577" s="316"/>
      <c r="J577" s="340"/>
      <c r="K577" s="340"/>
      <c r="L577" s="340"/>
    </row>
    <row r="578" spans="8:12" s="306" customFormat="1" x14ac:dyDescent="0.35">
      <c r="H578" s="316"/>
      <c r="J578" s="340"/>
      <c r="K578" s="340"/>
      <c r="L578" s="340"/>
    </row>
    <row r="579" spans="8:12" s="306" customFormat="1" x14ac:dyDescent="0.35">
      <c r="H579" s="316"/>
      <c r="J579" s="340"/>
      <c r="K579" s="340"/>
      <c r="L579" s="340"/>
    </row>
    <row r="580" spans="8:12" s="306" customFormat="1" x14ac:dyDescent="0.35">
      <c r="H580" s="316"/>
      <c r="J580" s="340"/>
      <c r="K580" s="340"/>
      <c r="L580" s="340"/>
    </row>
    <row r="581" spans="8:12" s="306" customFormat="1" x14ac:dyDescent="0.35">
      <c r="H581" s="316"/>
      <c r="J581" s="340"/>
      <c r="K581" s="340"/>
      <c r="L581" s="340"/>
    </row>
    <row r="582" spans="8:12" s="306" customFormat="1" x14ac:dyDescent="0.35">
      <c r="H582" s="316"/>
      <c r="J582" s="340"/>
      <c r="K582" s="340"/>
      <c r="L582" s="340"/>
    </row>
    <row r="583" spans="8:12" s="306" customFormat="1" x14ac:dyDescent="0.35">
      <c r="H583" s="316"/>
      <c r="J583" s="340"/>
      <c r="K583" s="340"/>
      <c r="L583" s="340"/>
    </row>
    <row r="584" spans="8:12" s="306" customFormat="1" x14ac:dyDescent="0.35">
      <c r="H584" s="316"/>
      <c r="J584" s="340"/>
      <c r="K584" s="340"/>
      <c r="L584" s="340"/>
    </row>
    <row r="585" spans="8:12" s="306" customFormat="1" x14ac:dyDescent="0.35">
      <c r="H585" s="316"/>
      <c r="J585" s="340"/>
      <c r="K585" s="340"/>
      <c r="L585" s="340"/>
    </row>
    <row r="586" spans="8:12" s="306" customFormat="1" x14ac:dyDescent="0.35">
      <c r="H586" s="316"/>
      <c r="J586" s="340"/>
      <c r="K586" s="340"/>
      <c r="L586" s="340"/>
    </row>
    <row r="587" spans="8:12" s="306" customFormat="1" x14ac:dyDescent="0.35">
      <c r="H587" s="316"/>
      <c r="J587" s="340"/>
      <c r="K587" s="340"/>
      <c r="L587" s="340"/>
    </row>
    <row r="588" spans="8:12" s="306" customFormat="1" x14ac:dyDescent="0.35">
      <c r="H588" s="316"/>
      <c r="J588" s="340"/>
      <c r="K588" s="340"/>
      <c r="L588" s="340"/>
    </row>
    <row r="589" spans="8:12" s="306" customFormat="1" x14ac:dyDescent="0.35">
      <c r="H589" s="316"/>
      <c r="J589" s="340"/>
      <c r="K589" s="340"/>
      <c r="L589" s="340"/>
    </row>
    <row r="590" spans="8:12" s="306" customFormat="1" x14ac:dyDescent="0.35">
      <c r="H590" s="316"/>
      <c r="J590" s="340"/>
      <c r="K590" s="340"/>
      <c r="L590" s="340"/>
    </row>
    <row r="591" spans="8:12" s="306" customFormat="1" x14ac:dyDescent="0.35">
      <c r="H591" s="316"/>
      <c r="J591" s="340"/>
      <c r="K591" s="340"/>
      <c r="L591" s="340"/>
    </row>
    <row r="592" spans="8:12" s="306" customFormat="1" x14ac:dyDescent="0.35">
      <c r="H592" s="316"/>
      <c r="J592" s="340"/>
      <c r="K592" s="340"/>
      <c r="L592" s="340"/>
    </row>
    <row r="593" spans="8:12" s="306" customFormat="1" x14ac:dyDescent="0.35">
      <c r="H593" s="316"/>
      <c r="J593" s="340"/>
      <c r="K593" s="340"/>
      <c r="L593" s="340"/>
    </row>
    <row r="594" spans="8:12" s="306" customFormat="1" x14ac:dyDescent="0.35">
      <c r="H594" s="316"/>
      <c r="J594" s="340"/>
      <c r="K594" s="340"/>
      <c r="L594" s="340"/>
    </row>
    <row r="595" spans="8:12" s="306" customFormat="1" x14ac:dyDescent="0.35">
      <c r="H595" s="316"/>
      <c r="J595" s="340"/>
      <c r="K595" s="340"/>
      <c r="L595" s="340"/>
    </row>
    <row r="596" spans="8:12" s="306" customFormat="1" x14ac:dyDescent="0.35">
      <c r="H596" s="316"/>
      <c r="J596" s="340"/>
      <c r="K596" s="340"/>
      <c r="L596" s="340"/>
    </row>
    <row r="597" spans="8:12" s="306" customFormat="1" x14ac:dyDescent="0.35">
      <c r="H597" s="316"/>
      <c r="J597" s="340"/>
      <c r="K597" s="340"/>
      <c r="L597" s="340"/>
    </row>
    <row r="598" spans="8:12" s="306" customFormat="1" x14ac:dyDescent="0.35">
      <c r="H598" s="316"/>
      <c r="J598" s="340"/>
      <c r="K598" s="340"/>
      <c r="L598" s="340"/>
    </row>
    <row r="599" spans="8:12" s="306" customFormat="1" x14ac:dyDescent="0.35">
      <c r="H599" s="316"/>
      <c r="J599" s="340"/>
      <c r="K599" s="340"/>
      <c r="L599" s="340"/>
    </row>
    <row r="600" spans="8:12" s="306" customFormat="1" x14ac:dyDescent="0.35">
      <c r="H600" s="316"/>
      <c r="J600" s="340"/>
      <c r="K600" s="340"/>
      <c r="L600" s="340"/>
    </row>
    <row r="601" spans="8:12" s="306" customFormat="1" x14ac:dyDescent="0.35">
      <c r="H601" s="316"/>
      <c r="J601" s="340"/>
      <c r="K601" s="340"/>
      <c r="L601" s="340"/>
    </row>
    <row r="602" spans="8:12" s="306" customFormat="1" x14ac:dyDescent="0.35">
      <c r="H602" s="316"/>
      <c r="J602" s="340"/>
      <c r="K602" s="340"/>
      <c r="L602" s="340"/>
    </row>
    <row r="603" spans="8:12" s="306" customFormat="1" x14ac:dyDescent="0.35">
      <c r="H603" s="316"/>
      <c r="J603" s="340"/>
      <c r="K603" s="340"/>
      <c r="L603" s="340"/>
    </row>
    <row r="604" spans="8:12" s="306" customFormat="1" x14ac:dyDescent="0.35">
      <c r="H604" s="316"/>
      <c r="J604" s="340"/>
      <c r="K604" s="340"/>
      <c r="L604" s="340"/>
    </row>
    <row r="605" spans="8:12" s="306" customFormat="1" x14ac:dyDescent="0.35">
      <c r="H605" s="316"/>
      <c r="J605" s="340"/>
      <c r="K605" s="340"/>
      <c r="L605" s="340"/>
    </row>
    <row r="606" spans="8:12" s="306" customFormat="1" x14ac:dyDescent="0.35">
      <c r="H606" s="316"/>
      <c r="J606" s="340"/>
      <c r="K606" s="340"/>
      <c r="L606" s="340"/>
    </row>
    <row r="607" spans="8:12" s="306" customFormat="1" x14ac:dyDescent="0.35">
      <c r="H607" s="316"/>
      <c r="J607" s="340"/>
      <c r="K607" s="340"/>
      <c r="L607" s="340"/>
    </row>
    <row r="608" spans="8:12" s="306" customFormat="1" x14ac:dyDescent="0.35">
      <c r="H608" s="316"/>
      <c r="J608" s="340"/>
      <c r="K608" s="340"/>
      <c r="L608" s="340"/>
    </row>
    <row r="609" spans="8:12" s="306" customFormat="1" x14ac:dyDescent="0.35">
      <c r="H609" s="316"/>
      <c r="J609" s="340"/>
      <c r="K609" s="340"/>
      <c r="L609" s="340"/>
    </row>
    <row r="610" spans="8:12" s="306" customFormat="1" x14ac:dyDescent="0.35">
      <c r="H610" s="316"/>
      <c r="J610" s="340"/>
      <c r="K610" s="340"/>
      <c r="L610" s="340"/>
    </row>
    <row r="611" spans="8:12" s="306" customFormat="1" x14ac:dyDescent="0.35">
      <c r="H611" s="316"/>
      <c r="J611" s="340"/>
      <c r="K611" s="340"/>
      <c r="L611" s="340"/>
    </row>
    <row r="612" spans="8:12" s="306" customFormat="1" x14ac:dyDescent="0.35">
      <c r="H612" s="316"/>
      <c r="J612" s="340"/>
      <c r="K612" s="340"/>
      <c r="L612" s="340"/>
    </row>
    <row r="613" spans="8:12" s="306" customFormat="1" x14ac:dyDescent="0.35">
      <c r="H613" s="316"/>
      <c r="J613" s="340"/>
      <c r="K613" s="340"/>
      <c r="L613" s="340"/>
    </row>
    <row r="614" spans="8:12" s="306" customFormat="1" x14ac:dyDescent="0.35">
      <c r="H614" s="316"/>
      <c r="J614" s="340"/>
      <c r="K614" s="340"/>
      <c r="L614" s="340"/>
    </row>
    <row r="615" spans="8:12" s="306" customFormat="1" x14ac:dyDescent="0.35">
      <c r="H615" s="316"/>
      <c r="J615" s="340"/>
      <c r="K615" s="340"/>
      <c r="L615" s="340"/>
    </row>
    <row r="616" spans="8:12" s="306" customFormat="1" x14ac:dyDescent="0.35">
      <c r="H616" s="316"/>
      <c r="J616" s="340"/>
      <c r="K616" s="340"/>
      <c r="L616" s="340"/>
    </row>
    <row r="617" spans="8:12" s="306" customFormat="1" x14ac:dyDescent="0.35">
      <c r="H617" s="316"/>
      <c r="J617" s="340"/>
      <c r="K617" s="340"/>
      <c r="L617" s="340"/>
    </row>
    <row r="618" spans="8:12" s="306" customFormat="1" x14ac:dyDescent="0.35">
      <c r="H618" s="316"/>
      <c r="J618" s="340"/>
      <c r="K618" s="340"/>
      <c r="L618" s="340"/>
    </row>
    <row r="619" spans="8:12" s="306" customFormat="1" x14ac:dyDescent="0.35">
      <c r="H619" s="316"/>
      <c r="J619" s="340"/>
      <c r="K619" s="340"/>
      <c r="L619" s="340"/>
    </row>
    <row r="620" spans="8:12" s="306" customFormat="1" x14ac:dyDescent="0.35">
      <c r="H620" s="316"/>
      <c r="J620" s="340"/>
      <c r="K620" s="340"/>
      <c r="L620" s="340"/>
    </row>
    <row r="621" spans="8:12" s="306" customFormat="1" x14ac:dyDescent="0.35">
      <c r="H621" s="316"/>
      <c r="J621" s="340"/>
      <c r="K621" s="340"/>
      <c r="L621" s="340"/>
    </row>
    <row r="622" spans="8:12" s="306" customFormat="1" x14ac:dyDescent="0.35">
      <c r="H622" s="316"/>
      <c r="J622" s="340"/>
      <c r="K622" s="340"/>
      <c r="L622" s="340"/>
    </row>
    <row r="623" spans="8:12" s="306" customFormat="1" x14ac:dyDescent="0.35">
      <c r="H623" s="316"/>
      <c r="J623" s="340"/>
      <c r="K623" s="340"/>
      <c r="L623" s="340"/>
    </row>
    <row r="624" spans="8:12" s="306" customFormat="1" x14ac:dyDescent="0.35">
      <c r="H624" s="316"/>
      <c r="J624" s="340"/>
      <c r="K624" s="340"/>
      <c r="L624" s="340"/>
    </row>
    <row r="625" spans="8:12" s="306" customFormat="1" x14ac:dyDescent="0.35">
      <c r="H625" s="316"/>
      <c r="J625" s="340"/>
      <c r="K625" s="340"/>
      <c r="L625" s="340"/>
    </row>
    <row r="626" spans="8:12" s="306" customFormat="1" x14ac:dyDescent="0.35">
      <c r="H626" s="316"/>
      <c r="J626" s="340"/>
      <c r="K626" s="340"/>
      <c r="L626" s="340"/>
    </row>
    <row r="627" spans="8:12" s="306" customFormat="1" x14ac:dyDescent="0.35">
      <c r="H627" s="316"/>
      <c r="J627" s="340"/>
      <c r="K627" s="340"/>
      <c r="L627" s="340"/>
    </row>
    <row r="628" spans="8:12" s="306" customFormat="1" x14ac:dyDescent="0.35">
      <c r="H628" s="316"/>
      <c r="J628" s="340"/>
      <c r="K628" s="340"/>
      <c r="L628" s="340"/>
    </row>
    <row r="629" spans="8:12" s="306" customFormat="1" x14ac:dyDescent="0.35">
      <c r="H629" s="316"/>
      <c r="J629" s="340"/>
      <c r="K629" s="340"/>
      <c r="L629" s="340"/>
    </row>
    <row r="630" spans="8:12" s="306" customFormat="1" x14ac:dyDescent="0.35">
      <c r="H630" s="316"/>
      <c r="J630" s="340"/>
      <c r="K630" s="340"/>
      <c r="L630" s="340"/>
    </row>
    <row r="631" spans="8:12" s="306" customFormat="1" x14ac:dyDescent="0.35">
      <c r="H631" s="316"/>
      <c r="J631" s="340"/>
      <c r="K631" s="340"/>
      <c r="L631" s="340"/>
    </row>
    <row r="632" spans="8:12" s="306" customFormat="1" x14ac:dyDescent="0.35">
      <c r="H632" s="316"/>
      <c r="J632" s="340"/>
      <c r="K632" s="340"/>
      <c r="L632" s="340"/>
    </row>
    <row r="633" spans="8:12" s="306" customFormat="1" x14ac:dyDescent="0.35">
      <c r="H633" s="316"/>
      <c r="J633" s="340"/>
      <c r="K633" s="340"/>
      <c r="L633" s="340"/>
    </row>
    <row r="634" spans="8:12" s="306" customFormat="1" x14ac:dyDescent="0.35">
      <c r="H634" s="316"/>
      <c r="J634" s="340"/>
      <c r="K634" s="340"/>
      <c r="L634" s="340"/>
    </row>
    <row r="635" spans="8:12" s="306" customFormat="1" x14ac:dyDescent="0.35">
      <c r="H635" s="316"/>
      <c r="J635" s="340"/>
      <c r="K635" s="340"/>
      <c r="L635" s="340"/>
    </row>
    <row r="636" spans="8:12" s="306" customFormat="1" x14ac:dyDescent="0.35">
      <c r="H636" s="316"/>
      <c r="J636" s="340"/>
      <c r="K636" s="340"/>
      <c r="L636" s="340"/>
    </row>
    <row r="637" spans="8:12" s="306" customFormat="1" x14ac:dyDescent="0.35">
      <c r="H637" s="316"/>
      <c r="J637" s="340"/>
      <c r="K637" s="340"/>
      <c r="L637" s="340"/>
    </row>
    <row r="638" spans="8:12" s="306" customFormat="1" x14ac:dyDescent="0.35">
      <c r="H638" s="316"/>
      <c r="J638" s="340"/>
      <c r="K638" s="340"/>
      <c r="L638" s="340"/>
    </row>
    <row r="639" spans="8:12" s="306" customFormat="1" x14ac:dyDescent="0.35">
      <c r="H639" s="316"/>
      <c r="J639" s="340"/>
      <c r="K639" s="340"/>
      <c r="L639" s="340"/>
    </row>
    <row r="640" spans="8:12" s="306" customFormat="1" x14ac:dyDescent="0.35">
      <c r="H640" s="316"/>
      <c r="J640" s="340"/>
      <c r="K640" s="340"/>
      <c r="L640" s="340"/>
    </row>
    <row r="641" spans="8:12" s="306" customFormat="1" x14ac:dyDescent="0.35">
      <c r="H641" s="316"/>
      <c r="J641" s="340"/>
      <c r="K641" s="340"/>
      <c r="L641" s="340"/>
    </row>
    <row r="642" spans="8:12" s="306" customFormat="1" x14ac:dyDescent="0.35">
      <c r="H642" s="316"/>
      <c r="J642" s="340"/>
      <c r="K642" s="340"/>
      <c r="L642" s="340"/>
    </row>
    <row r="643" spans="8:12" s="306" customFormat="1" x14ac:dyDescent="0.35">
      <c r="H643" s="316"/>
      <c r="J643" s="340"/>
      <c r="K643" s="340"/>
      <c r="L643" s="340"/>
    </row>
    <row r="644" spans="8:12" s="306" customFormat="1" x14ac:dyDescent="0.35">
      <c r="H644" s="316"/>
      <c r="J644" s="340"/>
      <c r="K644" s="340"/>
      <c r="L644" s="340"/>
    </row>
    <row r="645" spans="8:12" s="306" customFormat="1" x14ac:dyDescent="0.35">
      <c r="H645" s="316"/>
      <c r="J645" s="340"/>
      <c r="K645" s="340"/>
      <c r="L645" s="340"/>
    </row>
    <row r="646" spans="8:12" s="306" customFormat="1" x14ac:dyDescent="0.35">
      <c r="H646" s="316"/>
      <c r="J646" s="340"/>
      <c r="K646" s="340"/>
      <c r="L646" s="340"/>
    </row>
    <row r="647" spans="8:12" s="306" customFormat="1" x14ac:dyDescent="0.35">
      <c r="H647" s="316"/>
      <c r="J647" s="340"/>
      <c r="K647" s="340"/>
      <c r="L647" s="340"/>
    </row>
    <row r="648" spans="8:12" s="306" customFormat="1" x14ac:dyDescent="0.35">
      <c r="H648" s="316"/>
      <c r="J648" s="340"/>
      <c r="K648" s="340"/>
      <c r="L648" s="340"/>
    </row>
    <row r="649" spans="8:12" s="306" customFormat="1" x14ac:dyDescent="0.35">
      <c r="H649" s="316"/>
      <c r="J649" s="340"/>
      <c r="K649" s="340"/>
      <c r="L649" s="340"/>
    </row>
    <row r="650" spans="8:12" s="306" customFormat="1" x14ac:dyDescent="0.35">
      <c r="H650" s="316"/>
      <c r="J650" s="340"/>
      <c r="K650" s="340"/>
      <c r="L650" s="340"/>
    </row>
    <row r="651" spans="8:12" s="306" customFormat="1" x14ac:dyDescent="0.35">
      <c r="H651" s="316"/>
      <c r="J651" s="340"/>
      <c r="K651" s="340"/>
      <c r="L651" s="340"/>
    </row>
    <row r="652" spans="8:12" s="306" customFormat="1" x14ac:dyDescent="0.35">
      <c r="H652" s="316"/>
      <c r="J652" s="340"/>
      <c r="K652" s="340"/>
      <c r="L652" s="340"/>
    </row>
    <row r="653" spans="8:12" s="306" customFormat="1" x14ac:dyDescent="0.35">
      <c r="H653" s="316"/>
      <c r="J653" s="340"/>
      <c r="K653" s="340"/>
      <c r="L653" s="340"/>
    </row>
    <row r="654" spans="8:12" s="306" customFormat="1" x14ac:dyDescent="0.35">
      <c r="H654" s="316"/>
      <c r="J654" s="340"/>
      <c r="K654" s="340"/>
      <c r="L654" s="340"/>
    </row>
    <row r="655" spans="8:12" s="306" customFormat="1" x14ac:dyDescent="0.35">
      <c r="H655" s="316"/>
      <c r="J655" s="340"/>
      <c r="K655" s="340"/>
      <c r="L655" s="340"/>
    </row>
    <row r="656" spans="8:12" s="306" customFormat="1" x14ac:dyDescent="0.35">
      <c r="H656" s="316"/>
      <c r="J656" s="340"/>
      <c r="K656" s="340"/>
      <c r="L656" s="340"/>
    </row>
    <row r="657" spans="8:12" s="306" customFormat="1" x14ac:dyDescent="0.35">
      <c r="H657" s="316"/>
      <c r="J657" s="340"/>
      <c r="K657" s="340"/>
      <c r="L657" s="340"/>
    </row>
    <row r="658" spans="8:12" s="306" customFormat="1" x14ac:dyDescent="0.35">
      <c r="H658" s="316"/>
      <c r="J658" s="340"/>
      <c r="K658" s="340"/>
      <c r="L658" s="340"/>
    </row>
    <row r="659" spans="8:12" s="306" customFormat="1" x14ac:dyDescent="0.35">
      <c r="H659" s="316"/>
      <c r="J659" s="340"/>
      <c r="K659" s="340"/>
      <c r="L659" s="340"/>
    </row>
    <row r="660" spans="8:12" s="306" customFormat="1" x14ac:dyDescent="0.35">
      <c r="H660" s="316"/>
      <c r="J660" s="340"/>
      <c r="K660" s="340"/>
      <c r="L660" s="340"/>
    </row>
    <row r="661" spans="8:12" s="306" customFormat="1" x14ac:dyDescent="0.35">
      <c r="H661" s="316"/>
      <c r="J661" s="340"/>
      <c r="K661" s="340"/>
      <c r="L661" s="340"/>
    </row>
    <row r="662" spans="8:12" s="306" customFormat="1" x14ac:dyDescent="0.35">
      <c r="H662" s="316"/>
      <c r="J662" s="340"/>
      <c r="K662" s="340"/>
      <c r="L662" s="340"/>
    </row>
    <row r="663" spans="8:12" s="306" customFormat="1" x14ac:dyDescent="0.35">
      <c r="H663" s="316"/>
      <c r="J663" s="340"/>
      <c r="K663" s="340"/>
      <c r="L663" s="340"/>
    </row>
    <row r="664" spans="8:12" s="306" customFormat="1" x14ac:dyDescent="0.35">
      <c r="H664" s="316"/>
      <c r="J664" s="340"/>
      <c r="K664" s="340"/>
      <c r="L664" s="340"/>
    </row>
    <row r="665" spans="8:12" s="306" customFormat="1" x14ac:dyDescent="0.35">
      <c r="H665" s="316"/>
      <c r="J665" s="340"/>
      <c r="K665" s="340"/>
      <c r="L665" s="340"/>
    </row>
    <row r="666" spans="8:12" s="306" customFormat="1" x14ac:dyDescent="0.35">
      <c r="H666" s="316"/>
      <c r="J666" s="340"/>
      <c r="K666" s="340"/>
      <c r="L666" s="340"/>
    </row>
    <row r="667" spans="8:12" s="306" customFormat="1" x14ac:dyDescent="0.35">
      <c r="H667" s="316"/>
      <c r="J667" s="340"/>
      <c r="K667" s="340"/>
      <c r="L667" s="340"/>
    </row>
    <row r="668" spans="8:12" s="306" customFormat="1" x14ac:dyDescent="0.35">
      <c r="H668" s="316"/>
      <c r="J668" s="340"/>
      <c r="K668" s="340"/>
      <c r="L668" s="340"/>
    </row>
    <row r="669" spans="8:12" s="306" customFormat="1" x14ac:dyDescent="0.35">
      <c r="H669" s="316"/>
      <c r="J669" s="340"/>
      <c r="K669" s="340"/>
      <c r="L669" s="340"/>
    </row>
    <row r="670" spans="8:12" s="306" customFormat="1" x14ac:dyDescent="0.35">
      <c r="H670" s="316"/>
      <c r="J670" s="340"/>
      <c r="K670" s="340"/>
      <c r="L670" s="340"/>
    </row>
    <row r="671" spans="8:12" s="306" customFormat="1" x14ac:dyDescent="0.35">
      <c r="H671" s="316"/>
      <c r="J671" s="340"/>
      <c r="K671" s="340"/>
      <c r="L671" s="340"/>
    </row>
    <row r="672" spans="8:12" s="306" customFormat="1" x14ac:dyDescent="0.35">
      <c r="H672" s="316"/>
      <c r="J672" s="340"/>
      <c r="K672" s="340"/>
      <c r="L672" s="340"/>
    </row>
    <row r="673" spans="8:68" s="308" customFormat="1" x14ac:dyDescent="0.35">
      <c r="H673" s="324"/>
      <c r="J673" s="342"/>
      <c r="K673" s="342"/>
      <c r="L673" s="342"/>
      <c r="M673" s="306"/>
      <c r="N673" s="306"/>
      <c r="O673" s="306"/>
      <c r="P673" s="306"/>
      <c r="Q673" s="306"/>
      <c r="R673" s="306"/>
      <c r="S673" s="306"/>
      <c r="T673" s="306"/>
      <c r="U673" s="306"/>
      <c r="V673" s="306"/>
      <c r="W673" s="306"/>
      <c r="X673" s="306"/>
      <c r="Y673" s="306"/>
      <c r="Z673" s="306"/>
      <c r="AA673" s="306"/>
      <c r="AB673" s="306"/>
      <c r="AC673" s="306"/>
      <c r="AD673" s="306"/>
      <c r="AE673" s="306"/>
      <c r="AF673" s="306"/>
      <c r="AG673" s="306"/>
      <c r="AH673" s="306"/>
      <c r="AI673" s="306"/>
      <c r="AJ673" s="306"/>
      <c r="AK673" s="306"/>
      <c r="AL673" s="306"/>
      <c r="AM673" s="306"/>
      <c r="AN673" s="306"/>
      <c r="AO673" s="306"/>
      <c r="AP673" s="306"/>
      <c r="AQ673" s="306"/>
      <c r="AR673" s="306"/>
      <c r="AS673" s="306"/>
      <c r="AT673" s="306"/>
      <c r="AU673" s="306"/>
      <c r="AV673" s="306"/>
      <c r="AW673" s="306"/>
      <c r="AX673" s="306"/>
      <c r="AY673" s="306"/>
      <c r="AZ673" s="306"/>
      <c r="BA673" s="306"/>
      <c r="BB673" s="306"/>
      <c r="BC673" s="306"/>
      <c r="BD673" s="306"/>
      <c r="BE673" s="306"/>
      <c r="BF673" s="306"/>
      <c r="BG673" s="306"/>
      <c r="BH673" s="306"/>
      <c r="BI673" s="306"/>
      <c r="BJ673" s="306"/>
      <c r="BK673" s="306"/>
      <c r="BL673" s="306"/>
      <c r="BM673" s="306"/>
      <c r="BN673" s="306"/>
      <c r="BO673" s="306"/>
      <c r="BP673" s="306"/>
    </row>
    <row r="674" spans="8:68" s="308" customFormat="1" x14ac:dyDescent="0.35">
      <c r="H674" s="324"/>
      <c r="J674" s="342"/>
      <c r="K674" s="342"/>
      <c r="L674" s="342"/>
      <c r="M674" s="306"/>
      <c r="N674" s="306"/>
      <c r="O674" s="306"/>
      <c r="P674" s="306"/>
      <c r="Q674" s="306"/>
      <c r="R674" s="306"/>
      <c r="S674" s="306"/>
      <c r="T674" s="306"/>
      <c r="U674" s="306"/>
      <c r="V674" s="306"/>
      <c r="W674" s="306"/>
      <c r="X674" s="306"/>
      <c r="Y674" s="306"/>
      <c r="Z674" s="306"/>
      <c r="AA674" s="306"/>
      <c r="AB674" s="306"/>
      <c r="AC674" s="306"/>
      <c r="AD674" s="306"/>
      <c r="AE674" s="306"/>
      <c r="AF674" s="306"/>
      <c r="AG674" s="306"/>
      <c r="AH674" s="306"/>
      <c r="AI674" s="306"/>
      <c r="AJ674" s="306"/>
      <c r="AK674" s="306"/>
      <c r="AL674" s="306"/>
      <c r="AM674" s="306"/>
      <c r="AN674" s="306"/>
      <c r="AO674" s="306"/>
      <c r="AP674" s="306"/>
      <c r="AQ674" s="306"/>
      <c r="AR674" s="306"/>
      <c r="AS674" s="306"/>
      <c r="AT674" s="306"/>
      <c r="AU674" s="306"/>
      <c r="AV674" s="306"/>
      <c r="AW674" s="306"/>
      <c r="AX674" s="306"/>
      <c r="AY674" s="306"/>
      <c r="AZ674" s="306"/>
      <c r="BA674" s="306"/>
      <c r="BB674" s="306"/>
      <c r="BC674" s="306"/>
      <c r="BD674" s="306"/>
      <c r="BE674" s="306"/>
      <c r="BF674" s="306"/>
      <c r="BG674" s="306"/>
      <c r="BH674" s="306"/>
      <c r="BI674" s="306"/>
      <c r="BJ674" s="306"/>
      <c r="BK674" s="306"/>
      <c r="BL674" s="306"/>
      <c r="BM674" s="306"/>
      <c r="BN674" s="306"/>
      <c r="BO674" s="306"/>
      <c r="BP674" s="306"/>
    </row>
    <row r="675" spans="8:68" s="308" customFormat="1" x14ac:dyDescent="0.35">
      <c r="H675" s="324"/>
      <c r="J675" s="342"/>
      <c r="K675" s="342"/>
      <c r="L675" s="342"/>
      <c r="M675" s="306"/>
      <c r="N675" s="306"/>
      <c r="O675" s="306"/>
      <c r="P675" s="306"/>
      <c r="Q675" s="306"/>
      <c r="R675" s="306"/>
      <c r="S675" s="306"/>
      <c r="T675" s="306"/>
      <c r="U675" s="306"/>
      <c r="V675" s="306"/>
      <c r="W675" s="306"/>
      <c r="X675" s="306"/>
      <c r="Y675" s="306"/>
      <c r="Z675" s="306"/>
      <c r="AA675" s="306"/>
      <c r="AB675" s="306"/>
      <c r="AC675" s="306"/>
      <c r="AD675" s="306"/>
      <c r="AE675" s="306"/>
      <c r="AF675" s="306"/>
      <c r="AG675" s="306"/>
      <c r="AH675" s="306"/>
      <c r="AI675" s="306"/>
      <c r="AJ675" s="306"/>
      <c r="AK675" s="306"/>
      <c r="AL675" s="306"/>
      <c r="AM675" s="306"/>
      <c r="AN675" s="306"/>
      <c r="AO675" s="306"/>
      <c r="AP675" s="306"/>
      <c r="AQ675" s="306"/>
      <c r="AR675" s="306"/>
      <c r="AS675" s="306"/>
      <c r="AT675" s="306"/>
      <c r="AU675" s="306"/>
      <c r="AV675" s="306"/>
      <c r="AW675" s="306"/>
      <c r="AX675" s="306"/>
      <c r="AY675" s="306"/>
      <c r="AZ675" s="306"/>
      <c r="BA675" s="306"/>
      <c r="BB675" s="306"/>
      <c r="BC675" s="306"/>
      <c r="BD675" s="306"/>
      <c r="BE675" s="306"/>
      <c r="BF675" s="306"/>
      <c r="BG675" s="306"/>
      <c r="BH675" s="306"/>
      <c r="BI675" s="306"/>
      <c r="BJ675" s="306"/>
      <c r="BK675" s="306"/>
      <c r="BL675" s="306"/>
      <c r="BM675" s="306"/>
      <c r="BN675" s="306"/>
      <c r="BO675" s="306"/>
      <c r="BP675" s="306"/>
    </row>
    <row r="676" spans="8:68" s="308" customFormat="1" x14ac:dyDescent="0.35">
      <c r="H676" s="324"/>
      <c r="J676" s="342"/>
      <c r="K676" s="342"/>
      <c r="L676" s="342"/>
      <c r="M676" s="306"/>
      <c r="N676" s="306"/>
      <c r="O676" s="306"/>
      <c r="P676" s="306"/>
      <c r="Q676" s="306"/>
      <c r="R676" s="306"/>
      <c r="S676" s="306"/>
      <c r="T676" s="306"/>
      <c r="U676" s="306"/>
      <c r="V676" s="306"/>
      <c r="W676" s="306"/>
      <c r="X676" s="306"/>
      <c r="Y676" s="306"/>
      <c r="Z676" s="306"/>
      <c r="AA676" s="306"/>
      <c r="AB676" s="306"/>
      <c r="AC676" s="306"/>
      <c r="AD676" s="306"/>
      <c r="AE676" s="306"/>
      <c r="AF676" s="306"/>
      <c r="AG676" s="306"/>
      <c r="AH676" s="306"/>
      <c r="AI676" s="306"/>
      <c r="AJ676" s="306"/>
      <c r="AK676" s="306"/>
      <c r="AL676" s="306"/>
      <c r="AM676" s="306"/>
      <c r="AN676" s="306"/>
      <c r="AO676" s="306"/>
      <c r="AP676" s="306"/>
      <c r="AQ676" s="306"/>
      <c r="AR676" s="306"/>
      <c r="AS676" s="306"/>
      <c r="AT676" s="306"/>
      <c r="AU676" s="306"/>
      <c r="AV676" s="306"/>
      <c r="AW676" s="306"/>
      <c r="AX676" s="306"/>
      <c r="AY676" s="306"/>
      <c r="AZ676" s="306"/>
      <c r="BA676" s="306"/>
      <c r="BB676" s="306"/>
      <c r="BC676" s="306"/>
      <c r="BD676" s="306"/>
      <c r="BE676" s="306"/>
      <c r="BF676" s="306"/>
      <c r="BG676" s="306"/>
      <c r="BH676" s="306"/>
      <c r="BI676" s="306"/>
      <c r="BJ676" s="306"/>
      <c r="BK676" s="306"/>
      <c r="BL676" s="306"/>
      <c r="BM676" s="306"/>
      <c r="BN676" s="306"/>
      <c r="BO676" s="306"/>
      <c r="BP676" s="306"/>
    </row>
    <row r="677" spans="8:68" s="308" customFormat="1" x14ac:dyDescent="0.35">
      <c r="H677" s="324"/>
      <c r="J677" s="342"/>
      <c r="K677" s="342"/>
      <c r="L677" s="342"/>
      <c r="M677" s="306"/>
      <c r="N677" s="306"/>
      <c r="O677" s="306"/>
      <c r="P677" s="306"/>
      <c r="Q677" s="306"/>
      <c r="R677" s="306"/>
      <c r="S677" s="306"/>
      <c r="T677" s="306"/>
      <c r="U677" s="306"/>
      <c r="V677" s="306"/>
      <c r="W677" s="306"/>
      <c r="X677" s="306"/>
      <c r="Y677" s="306"/>
      <c r="Z677" s="306"/>
      <c r="AA677" s="306"/>
      <c r="AB677" s="306"/>
      <c r="AC677" s="306"/>
      <c r="AD677" s="306"/>
      <c r="AE677" s="306"/>
      <c r="AF677" s="306"/>
      <c r="AG677" s="306"/>
      <c r="AH677" s="306"/>
      <c r="AI677" s="306"/>
      <c r="AJ677" s="306"/>
      <c r="AK677" s="306"/>
      <c r="AL677" s="306"/>
      <c r="AM677" s="306"/>
      <c r="AN677" s="306"/>
      <c r="AO677" s="306"/>
      <c r="AP677" s="306"/>
      <c r="AQ677" s="306"/>
      <c r="AR677" s="306"/>
      <c r="AS677" s="306"/>
      <c r="AT677" s="306"/>
      <c r="AU677" s="306"/>
      <c r="AV677" s="306"/>
      <c r="AW677" s="306"/>
      <c r="AX677" s="306"/>
      <c r="AY677" s="306"/>
      <c r="AZ677" s="306"/>
      <c r="BA677" s="306"/>
      <c r="BB677" s="306"/>
      <c r="BC677" s="306"/>
      <c r="BD677" s="306"/>
      <c r="BE677" s="306"/>
      <c r="BF677" s="306"/>
      <c r="BG677" s="306"/>
      <c r="BH677" s="306"/>
      <c r="BI677" s="306"/>
      <c r="BJ677" s="306"/>
      <c r="BK677" s="306"/>
      <c r="BL677" s="306"/>
      <c r="BM677" s="306"/>
      <c r="BN677" s="306"/>
      <c r="BO677" s="306"/>
      <c r="BP677" s="306"/>
    </row>
    <row r="678" spans="8:68" s="308" customFormat="1" x14ac:dyDescent="0.35">
      <c r="H678" s="324"/>
      <c r="J678" s="342"/>
      <c r="K678" s="342"/>
      <c r="L678" s="342"/>
      <c r="M678" s="306"/>
      <c r="N678" s="306"/>
      <c r="O678" s="306"/>
      <c r="P678" s="306"/>
      <c r="Q678" s="306"/>
      <c r="R678" s="306"/>
      <c r="S678" s="306"/>
      <c r="T678" s="306"/>
      <c r="U678" s="306"/>
      <c r="V678" s="306"/>
      <c r="W678" s="306"/>
      <c r="X678" s="306"/>
      <c r="Y678" s="306"/>
      <c r="Z678" s="306"/>
      <c r="AA678" s="306"/>
      <c r="AB678" s="306"/>
      <c r="AC678" s="306"/>
      <c r="AD678" s="306"/>
      <c r="AE678" s="306"/>
      <c r="AF678" s="306"/>
      <c r="AG678" s="306"/>
      <c r="AH678" s="306"/>
      <c r="AI678" s="306"/>
      <c r="AJ678" s="306"/>
      <c r="AK678" s="306"/>
      <c r="AL678" s="306"/>
      <c r="AM678" s="306"/>
      <c r="AN678" s="306"/>
      <c r="AO678" s="306"/>
      <c r="AP678" s="306"/>
      <c r="AQ678" s="306"/>
      <c r="AR678" s="306"/>
      <c r="AS678" s="306"/>
      <c r="AT678" s="306"/>
      <c r="AU678" s="306"/>
      <c r="AV678" s="306"/>
      <c r="AW678" s="306"/>
      <c r="AX678" s="306"/>
      <c r="AY678" s="306"/>
      <c r="AZ678" s="306"/>
      <c r="BA678" s="306"/>
      <c r="BB678" s="306"/>
      <c r="BC678" s="306"/>
      <c r="BD678" s="306"/>
      <c r="BE678" s="306"/>
      <c r="BF678" s="306"/>
      <c r="BG678" s="306"/>
      <c r="BH678" s="306"/>
      <c r="BI678" s="306"/>
      <c r="BJ678" s="306"/>
      <c r="BK678" s="306"/>
      <c r="BL678" s="306"/>
      <c r="BM678" s="306"/>
      <c r="BN678" s="306"/>
      <c r="BO678" s="306"/>
      <c r="BP678" s="306"/>
    </row>
    <row r="679" spans="8:68" s="308" customFormat="1" x14ac:dyDescent="0.35">
      <c r="H679" s="324"/>
      <c r="J679" s="342"/>
      <c r="K679" s="342"/>
      <c r="L679" s="342"/>
      <c r="M679" s="306"/>
      <c r="N679" s="306"/>
      <c r="O679" s="306"/>
      <c r="P679" s="306"/>
      <c r="Q679" s="306"/>
      <c r="R679" s="306"/>
      <c r="S679" s="306"/>
      <c r="T679" s="306"/>
      <c r="U679" s="306"/>
      <c r="V679" s="306"/>
      <c r="W679" s="306"/>
      <c r="X679" s="306"/>
      <c r="Y679" s="306"/>
      <c r="Z679" s="306"/>
      <c r="AA679" s="306"/>
      <c r="AB679" s="306"/>
      <c r="AC679" s="306"/>
      <c r="AD679" s="306"/>
      <c r="AE679" s="306"/>
      <c r="AF679" s="306"/>
      <c r="AG679" s="306"/>
      <c r="AH679" s="306"/>
      <c r="AI679" s="306"/>
      <c r="AJ679" s="306"/>
      <c r="AK679" s="306"/>
      <c r="AL679" s="306"/>
      <c r="AM679" s="306"/>
      <c r="AN679" s="306"/>
      <c r="AO679" s="306"/>
      <c r="AP679" s="306"/>
      <c r="AQ679" s="306"/>
      <c r="AR679" s="306"/>
      <c r="AS679" s="306"/>
      <c r="AT679" s="306"/>
      <c r="AU679" s="306"/>
      <c r="AV679" s="306"/>
      <c r="AW679" s="306"/>
      <c r="AX679" s="306"/>
      <c r="AY679" s="306"/>
      <c r="AZ679" s="306"/>
      <c r="BA679" s="306"/>
      <c r="BB679" s="306"/>
      <c r="BC679" s="306"/>
      <c r="BD679" s="306"/>
      <c r="BE679" s="306"/>
      <c r="BF679" s="306"/>
      <c r="BG679" s="306"/>
      <c r="BH679" s="306"/>
      <c r="BI679" s="306"/>
      <c r="BJ679" s="306"/>
      <c r="BK679" s="306"/>
      <c r="BL679" s="306"/>
      <c r="BM679" s="306"/>
      <c r="BN679" s="306"/>
      <c r="BO679" s="306"/>
      <c r="BP679" s="306"/>
    </row>
    <row r="680" spans="8:68" s="308" customFormat="1" x14ac:dyDescent="0.35">
      <c r="H680" s="324"/>
      <c r="J680" s="342"/>
      <c r="K680" s="342"/>
      <c r="L680" s="342"/>
      <c r="M680" s="306"/>
      <c r="N680" s="306"/>
      <c r="O680" s="306"/>
      <c r="P680" s="306"/>
      <c r="Q680" s="306"/>
      <c r="R680" s="306"/>
      <c r="S680" s="306"/>
      <c r="T680" s="306"/>
      <c r="U680" s="306"/>
      <c r="V680" s="306"/>
      <c r="W680" s="306"/>
      <c r="X680" s="306"/>
      <c r="Y680" s="306"/>
      <c r="Z680" s="306"/>
      <c r="AA680" s="306"/>
      <c r="AB680" s="306"/>
      <c r="AC680" s="306"/>
      <c r="AD680" s="306"/>
      <c r="AE680" s="306"/>
      <c r="AF680" s="306"/>
      <c r="AG680" s="306"/>
      <c r="AH680" s="306"/>
      <c r="AI680" s="306"/>
      <c r="AJ680" s="306"/>
      <c r="AK680" s="306"/>
      <c r="AL680" s="306"/>
      <c r="AM680" s="306"/>
      <c r="AN680" s="306"/>
      <c r="AO680" s="306"/>
      <c r="AP680" s="306"/>
      <c r="AQ680" s="306"/>
      <c r="AR680" s="306"/>
      <c r="AS680" s="306"/>
      <c r="AT680" s="306"/>
      <c r="AU680" s="306"/>
      <c r="AV680" s="306"/>
      <c r="AW680" s="306"/>
      <c r="AX680" s="306"/>
      <c r="AY680" s="306"/>
      <c r="AZ680" s="306"/>
      <c r="BA680" s="306"/>
      <c r="BB680" s="306"/>
      <c r="BC680" s="306"/>
      <c r="BD680" s="306"/>
      <c r="BE680" s="306"/>
      <c r="BF680" s="306"/>
      <c r="BG680" s="306"/>
      <c r="BH680" s="306"/>
      <c r="BI680" s="306"/>
      <c r="BJ680" s="306"/>
      <c r="BK680" s="306"/>
      <c r="BL680" s="306"/>
      <c r="BM680" s="306"/>
      <c r="BN680" s="306"/>
      <c r="BO680" s="306"/>
      <c r="BP680" s="306"/>
    </row>
    <row r="681" spans="8:68" s="308" customFormat="1" x14ac:dyDescent="0.35">
      <c r="H681" s="324"/>
      <c r="J681" s="342"/>
      <c r="K681" s="342"/>
      <c r="L681" s="342"/>
      <c r="M681" s="306"/>
      <c r="N681" s="306"/>
      <c r="O681" s="306"/>
      <c r="P681" s="306"/>
      <c r="Q681" s="306"/>
      <c r="R681" s="306"/>
      <c r="S681" s="306"/>
      <c r="T681" s="306"/>
      <c r="U681" s="306"/>
      <c r="V681" s="306"/>
      <c r="W681" s="306"/>
      <c r="X681" s="306"/>
      <c r="Y681" s="306"/>
      <c r="Z681" s="306"/>
      <c r="AA681" s="306"/>
      <c r="AB681" s="306"/>
      <c r="AC681" s="306"/>
      <c r="AD681" s="306"/>
      <c r="AE681" s="306"/>
      <c r="AF681" s="306"/>
      <c r="AG681" s="306"/>
      <c r="AH681" s="306"/>
      <c r="AI681" s="306"/>
      <c r="AJ681" s="306"/>
      <c r="AK681" s="306"/>
      <c r="AL681" s="306"/>
      <c r="AM681" s="306"/>
      <c r="AN681" s="306"/>
      <c r="AO681" s="306"/>
      <c r="AP681" s="306"/>
      <c r="AQ681" s="306"/>
      <c r="AR681" s="306"/>
      <c r="AS681" s="306"/>
      <c r="AT681" s="306"/>
      <c r="AU681" s="306"/>
      <c r="AV681" s="306"/>
      <c r="AW681" s="306"/>
      <c r="AX681" s="306"/>
      <c r="AY681" s="306"/>
      <c r="AZ681" s="306"/>
      <c r="BA681" s="306"/>
      <c r="BB681" s="306"/>
      <c r="BC681" s="306"/>
      <c r="BD681" s="306"/>
      <c r="BE681" s="306"/>
      <c r="BF681" s="306"/>
      <c r="BG681" s="306"/>
      <c r="BH681" s="306"/>
      <c r="BI681" s="306"/>
      <c r="BJ681" s="306"/>
      <c r="BK681" s="306"/>
      <c r="BL681" s="306"/>
      <c r="BM681" s="306"/>
      <c r="BN681" s="306"/>
      <c r="BO681" s="306"/>
      <c r="BP681" s="306"/>
    </row>
    <row r="682" spans="8:68" s="308" customFormat="1" x14ac:dyDescent="0.35">
      <c r="H682" s="324"/>
      <c r="J682" s="342"/>
      <c r="K682" s="342"/>
      <c r="L682" s="342"/>
      <c r="M682" s="306"/>
      <c r="N682" s="306"/>
      <c r="O682" s="306"/>
      <c r="P682" s="306"/>
      <c r="Q682" s="306"/>
      <c r="R682" s="306"/>
      <c r="S682" s="306"/>
      <c r="T682" s="306"/>
      <c r="U682" s="306"/>
      <c r="V682" s="306"/>
      <c r="W682" s="306"/>
      <c r="X682" s="306"/>
      <c r="Y682" s="306"/>
      <c r="Z682" s="306"/>
      <c r="AA682" s="306"/>
      <c r="AB682" s="306"/>
      <c r="AC682" s="306"/>
      <c r="AD682" s="306"/>
      <c r="AE682" s="306"/>
      <c r="AF682" s="306"/>
      <c r="AG682" s="306"/>
      <c r="AH682" s="306"/>
      <c r="AI682" s="306"/>
      <c r="AJ682" s="306"/>
      <c r="AK682" s="306"/>
      <c r="AL682" s="306"/>
      <c r="AM682" s="306"/>
      <c r="AN682" s="306"/>
      <c r="AO682" s="306"/>
      <c r="AP682" s="306"/>
      <c r="AQ682" s="306"/>
      <c r="AR682" s="306"/>
      <c r="AS682" s="306"/>
      <c r="AT682" s="306"/>
      <c r="AU682" s="306"/>
      <c r="AV682" s="306"/>
      <c r="AW682" s="306"/>
      <c r="AX682" s="306"/>
      <c r="AY682" s="306"/>
      <c r="AZ682" s="306"/>
      <c r="BA682" s="306"/>
      <c r="BB682" s="306"/>
      <c r="BC682" s="306"/>
      <c r="BD682" s="306"/>
      <c r="BE682" s="306"/>
      <c r="BF682" s="306"/>
      <c r="BG682" s="306"/>
      <c r="BH682" s="306"/>
      <c r="BI682" s="306"/>
      <c r="BJ682" s="306"/>
      <c r="BK682" s="306"/>
      <c r="BL682" s="306"/>
      <c r="BM682" s="306"/>
      <c r="BN682" s="306"/>
      <c r="BO682" s="306"/>
      <c r="BP682" s="306"/>
    </row>
    <row r="683" spans="8:68" s="308" customFormat="1" x14ac:dyDescent="0.35">
      <c r="H683" s="324"/>
      <c r="J683" s="342"/>
      <c r="K683" s="342"/>
      <c r="L683" s="342"/>
      <c r="M683" s="306"/>
      <c r="N683" s="306"/>
      <c r="O683" s="306"/>
      <c r="P683" s="306"/>
      <c r="Q683" s="306"/>
      <c r="R683" s="306"/>
      <c r="S683" s="306"/>
      <c r="T683" s="306"/>
      <c r="U683" s="306"/>
      <c r="V683" s="306"/>
      <c r="W683" s="306"/>
      <c r="X683" s="306"/>
      <c r="Y683" s="306"/>
      <c r="Z683" s="306"/>
      <c r="AA683" s="306"/>
      <c r="AB683" s="306"/>
      <c r="AC683" s="306"/>
      <c r="AD683" s="306"/>
      <c r="AE683" s="306"/>
      <c r="AF683" s="306"/>
      <c r="AG683" s="306"/>
      <c r="AH683" s="306"/>
      <c r="AI683" s="306"/>
      <c r="AJ683" s="306"/>
      <c r="AK683" s="306"/>
      <c r="AL683" s="306"/>
      <c r="AM683" s="306"/>
      <c r="AN683" s="306"/>
      <c r="AO683" s="306"/>
      <c r="AP683" s="306"/>
      <c r="AQ683" s="306"/>
      <c r="AR683" s="306"/>
      <c r="AS683" s="306"/>
      <c r="AT683" s="306"/>
      <c r="AU683" s="306"/>
      <c r="AV683" s="306"/>
      <c r="AW683" s="306"/>
      <c r="AX683" s="306"/>
      <c r="AY683" s="306"/>
      <c r="AZ683" s="306"/>
      <c r="BA683" s="306"/>
      <c r="BB683" s="306"/>
      <c r="BC683" s="306"/>
      <c r="BD683" s="306"/>
      <c r="BE683" s="306"/>
      <c r="BF683" s="306"/>
      <c r="BG683" s="306"/>
      <c r="BH683" s="306"/>
      <c r="BI683" s="306"/>
      <c r="BJ683" s="306"/>
      <c r="BK683" s="306"/>
      <c r="BL683" s="306"/>
      <c r="BM683" s="306"/>
      <c r="BN683" s="306"/>
      <c r="BO683" s="306"/>
      <c r="BP683" s="306"/>
    </row>
    <row r="684" spans="8:68" s="308" customFormat="1" x14ac:dyDescent="0.35">
      <c r="H684" s="324"/>
      <c r="J684" s="342"/>
      <c r="K684" s="342"/>
      <c r="L684" s="342"/>
      <c r="M684" s="306"/>
      <c r="N684" s="306"/>
      <c r="O684" s="306"/>
      <c r="P684" s="306"/>
      <c r="Q684" s="306"/>
      <c r="R684" s="306"/>
      <c r="S684" s="306"/>
      <c r="T684" s="306"/>
      <c r="U684" s="306"/>
      <c r="V684" s="306"/>
      <c r="W684" s="306"/>
      <c r="X684" s="306"/>
      <c r="Y684" s="306"/>
      <c r="Z684" s="306"/>
      <c r="AA684" s="306"/>
      <c r="AB684" s="306"/>
      <c r="AC684" s="306"/>
      <c r="AD684" s="306"/>
      <c r="AE684" s="306"/>
      <c r="AF684" s="306"/>
      <c r="AG684" s="306"/>
      <c r="AH684" s="306"/>
      <c r="AI684" s="306"/>
      <c r="AJ684" s="306"/>
      <c r="AK684" s="306"/>
      <c r="AL684" s="306"/>
      <c r="AM684" s="306"/>
      <c r="AN684" s="306"/>
      <c r="AO684" s="306"/>
      <c r="AP684" s="306"/>
      <c r="AQ684" s="306"/>
      <c r="AR684" s="306"/>
      <c r="AS684" s="306"/>
      <c r="AT684" s="306"/>
      <c r="AU684" s="306"/>
      <c r="AV684" s="306"/>
      <c r="AW684" s="306"/>
      <c r="AX684" s="306"/>
      <c r="AY684" s="306"/>
      <c r="AZ684" s="306"/>
      <c r="BA684" s="306"/>
      <c r="BB684" s="306"/>
      <c r="BC684" s="306"/>
      <c r="BD684" s="306"/>
      <c r="BE684" s="306"/>
      <c r="BF684" s="306"/>
      <c r="BG684" s="306"/>
      <c r="BH684" s="306"/>
      <c r="BI684" s="306"/>
      <c r="BJ684" s="306"/>
      <c r="BK684" s="306"/>
      <c r="BL684" s="306"/>
      <c r="BM684" s="306"/>
      <c r="BN684" s="306"/>
      <c r="BO684" s="306"/>
      <c r="BP684" s="306"/>
    </row>
    <row r="685" spans="8:68" s="308" customFormat="1" x14ac:dyDescent="0.35">
      <c r="H685" s="324"/>
      <c r="J685" s="342"/>
      <c r="K685" s="342"/>
      <c r="L685" s="342"/>
      <c r="M685" s="306"/>
      <c r="N685" s="306"/>
      <c r="O685" s="306"/>
      <c r="P685" s="306"/>
      <c r="Q685" s="306"/>
      <c r="R685" s="306"/>
      <c r="S685" s="306"/>
      <c r="T685" s="306"/>
      <c r="U685" s="306"/>
      <c r="V685" s="306"/>
      <c r="W685" s="306"/>
      <c r="X685" s="306"/>
      <c r="Y685" s="306"/>
      <c r="Z685" s="306"/>
      <c r="AA685" s="306"/>
      <c r="AB685" s="306"/>
      <c r="AC685" s="306"/>
      <c r="AD685" s="306"/>
      <c r="AE685" s="306"/>
      <c r="AF685" s="306"/>
      <c r="AG685" s="306"/>
      <c r="AH685" s="306"/>
      <c r="AI685" s="306"/>
      <c r="AJ685" s="306"/>
      <c r="AK685" s="306"/>
      <c r="AL685" s="306"/>
      <c r="AM685" s="306"/>
      <c r="AN685" s="306"/>
      <c r="AO685" s="306"/>
      <c r="AP685" s="306"/>
      <c r="AQ685" s="306"/>
      <c r="AR685" s="306"/>
      <c r="AS685" s="306"/>
      <c r="AT685" s="306"/>
      <c r="AU685" s="306"/>
      <c r="AV685" s="306"/>
      <c r="AW685" s="306"/>
      <c r="AX685" s="306"/>
      <c r="AY685" s="306"/>
      <c r="AZ685" s="306"/>
      <c r="BA685" s="306"/>
      <c r="BB685" s="306"/>
      <c r="BC685" s="306"/>
      <c r="BD685" s="306"/>
      <c r="BE685" s="306"/>
      <c r="BF685" s="306"/>
      <c r="BG685" s="306"/>
      <c r="BH685" s="306"/>
      <c r="BI685" s="306"/>
      <c r="BJ685" s="306"/>
      <c r="BK685" s="306"/>
      <c r="BL685" s="306"/>
      <c r="BM685" s="306"/>
      <c r="BN685" s="306"/>
      <c r="BO685" s="306"/>
      <c r="BP685" s="306"/>
    </row>
    <row r="686" spans="8:68" s="308" customFormat="1" x14ac:dyDescent="0.35">
      <c r="H686" s="324"/>
      <c r="J686" s="342"/>
      <c r="K686" s="342"/>
      <c r="L686" s="342"/>
      <c r="M686" s="306"/>
      <c r="N686" s="306"/>
      <c r="O686" s="306"/>
      <c r="P686" s="306"/>
      <c r="Q686" s="306"/>
      <c r="R686" s="306"/>
      <c r="S686" s="306"/>
      <c r="T686" s="306"/>
      <c r="U686" s="306"/>
      <c r="V686" s="306"/>
      <c r="W686" s="306"/>
      <c r="X686" s="306"/>
      <c r="Y686" s="306"/>
      <c r="Z686" s="306"/>
      <c r="AA686" s="306"/>
      <c r="AB686" s="306"/>
      <c r="AC686" s="306"/>
      <c r="AD686" s="306"/>
      <c r="AE686" s="306"/>
      <c r="AF686" s="306"/>
      <c r="AG686" s="306"/>
      <c r="AH686" s="306"/>
      <c r="AI686" s="306"/>
      <c r="AJ686" s="306"/>
      <c r="AK686" s="306"/>
      <c r="AL686" s="306"/>
      <c r="AM686" s="306"/>
      <c r="AN686" s="306"/>
      <c r="AO686" s="306"/>
      <c r="AP686" s="306"/>
      <c r="AQ686" s="306"/>
      <c r="AR686" s="306"/>
      <c r="AS686" s="306"/>
      <c r="AT686" s="306"/>
      <c r="AU686" s="306"/>
      <c r="AV686" s="306"/>
      <c r="AW686" s="306"/>
      <c r="AX686" s="306"/>
      <c r="AY686" s="306"/>
      <c r="AZ686" s="306"/>
      <c r="BA686" s="306"/>
      <c r="BB686" s="306"/>
      <c r="BC686" s="306"/>
      <c r="BD686" s="306"/>
      <c r="BE686" s="306"/>
      <c r="BF686" s="306"/>
      <c r="BG686" s="306"/>
      <c r="BH686" s="306"/>
      <c r="BI686" s="306"/>
      <c r="BJ686" s="306"/>
      <c r="BK686" s="306"/>
      <c r="BL686" s="306"/>
      <c r="BM686" s="306"/>
      <c r="BN686" s="306"/>
      <c r="BO686" s="306"/>
      <c r="BP686" s="306"/>
    </row>
    <row r="687" spans="8:68" s="308" customFormat="1" x14ac:dyDescent="0.35">
      <c r="H687" s="324"/>
      <c r="J687" s="342"/>
      <c r="K687" s="342"/>
      <c r="L687" s="342"/>
      <c r="M687" s="306"/>
      <c r="N687" s="306"/>
      <c r="O687" s="306"/>
      <c r="P687" s="306"/>
      <c r="Q687" s="306"/>
      <c r="R687" s="306"/>
      <c r="S687" s="306"/>
      <c r="T687" s="306"/>
      <c r="U687" s="306"/>
      <c r="V687" s="306"/>
      <c r="W687" s="306"/>
      <c r="X687" s="306"/>
      <c r="Y687" s="306"/>
      <c r="Z687" s="306"/>
      <c r="AA687" s="306"/>
      <c r="AB687" s="306"/>
      <c r="AC687" s="306"/>
      <c r="AD687" s="306"/>
      <c r="AE687" s="306"/>
      <c r="AF687" s="306"/>
      <c r="AG687" s="306"/>
      <c r="AH687" s="306"/>
      <c r="AI687" s="306"/>
      <c r="AJ687" s="306"/>
      <c r="AK687" s="306"/>
      <c r="AL687" s="306"/>
      <c r="AM687" s="306"/>
      <c r="AN687" s="306"/>
      <c r="AO687" s="306"/>
      <c r="AP687" s="306"/>
      <c r="AQ687" s="306"/>
      <c r="AR687" s="306"/>
      <c r="AS687" s="306"/>
      <c r="AT687" s="306"/>
      <c r="AU687" s="306"/>
      <c r="AV687" s="306"/>
      <c r="AW687" s="306"/>
      <c r="AX687" s="306"/>
      <c r="AY687" s="306"/>
      <c r="AZ687" s="306"/>
      <c r="BA687" s="306"/>
      <c r="BB687" s="306"/>
      <c r="BC687" s="306"/>
      <c r="BD687" s="306"/>
      <c r="BE687" s="306"/>
      <c r="BF687" s="306"/>
      <c r="BG687" s="306"/>
      <c r="BH687" s="306"/>
      <c r="BI687" s="306"/>
      <c r="BJ687" s="306"/>
      <c r="BK687" s="306"/>
      <c r="BL687" s="306"/>
      <c r="BM687" s="306"/>
      <c r="BN687" s="306"/>
      <c r="BO687" s="306"/>
      <c r="BP687" s="306"/>
    </row>
    <row r="688" spans="8:68" s="308" customFormat="1" x14ac:dyDescent="0.35">
      <c r="H688" s="324"/>
      <c r="J688" s="342"/>
      <c r="K688" s="342"/>
      <c r="L688" s="342"/>
      <c r="M688" s="306"/>
      <c r="N688" s="306"/>
      <c r="O688" s="306"/>
      <c r="P688" s="306"/>
      <c r="Q688" s="306"/>
      <c r="R688" s="306"/>
      <c r="S688" s="306"/>
      <c r="T688" s="306"/>
      <c r="U688" s="306"/>
      <c r="V688" s="306"/>
      <c r="W688" s="306"/>
      <c r="X688" s="306"/>
      <c r="Y688" s="306"/>
      <c r="Z688" s="306"/>
      <c r="AA688" s="306"/>
      <c r="AB688" s="306"/>
      <c r="AC688" s="306"/>
      <c r="AD688" s="306"/>
      <c r="AE688" s="306"/>
      <c r="AF688" s="306"/>
      <c r="AG688" s="306"/>
      <c r="AH688" s="306"/>
      <c r="AI688" s="306"/>
      <c r="AJ688" s="306"/>
      <c r="AK688" s="306"/>
      <c r="AL688" s="306"/>
      <c r="AM688" s="306"/>
      <c r="AN688" s="306"/>
      <c r="AO688" s="306"/>
      <c r="AP688" s="306"/>
      <c r="AQ688" s="306"/>
      <c r="AR688" s="306"/>
      <c r="AS688" s="306"/>
      <c r="AT688" s="306"/>
      <c r="AU688" s="306"/>
      <c r="AV688" s="306"/>
      <c r="AW688" s="306"/>
      <c r="AX688" s="306"/>
      <c r="AY688" s="306"/>
      <c r="AZ688" s="306"/>
      <c r="BA688" s="306"/>
      <c r="BB688" s="306"/>
      <c r="BC688" s="306"/>
      <c r="BD688" s="306"/>
      <c r="BE688" s="306"/>
      <c r="BF688" s="306"/>
      <c r="BG688" s="306"/>
      <c r="BH688" s="306"/>
      <c r="BI688" s="306"/>
      <c r="BJ688" s="306"/>
      <c r="BK688" s="306"/>
      <c r="BL688" s="306"/>
      <c r="BM688" s="306"/>
      <c r="BN688" s="306"/>
      <c r="BO688" s="306"/>
      <c r="BP688" s="306"/>
    </row>
    <row r="689" spans="8:68" s="308" customFormat="1" x14ac:dyDescent="0.35">
      <c r="H689" s="324"/>
      <c r="J689" s="342"/>
      <c r="K689" s="342"/>
      <c r="L689" s="342"/>
      <c r="M689" s="306"/>
      <c r="N689" s="306"/>
      <c r="O689" s="306"/>
      <c r="P689" s="306"/>
      <c r="Q689" s="306"/>
      <c r="R689" s="306"/>
      <c r="S689" s="306"/>
      <c r="T689" s="306"/>
      <c r="U689" s="306"/>
      <c r="V689" s="306"/>
      <c r="W689" s="306"/>
      <c r="X689" s="306"/>
      <c r="Y689" s="306"/>
      <c r="Z689" s="306"/>
      <c r="AA689" s="306"/>
      <c r="AB689" s="306"/>
      <c r="AC689" s="306"/>
      <c r="AD689" s="306"/>
      <c r="AE689" s="306"/>
      <c r="AF689" s="306"/>
      <c r="AG689" s="306"/>
      <c r="AH689" s="306"/>
      <c r="AI689" s="306"/>
      <c r="AJ689" s="306"/>
      <c r="AK689" s="306"/>
      <c r="AL689" s="306"/>
      <c r="AM689" s="306"/>
      <c r="AN689" s="306"/>
      <c r="AO689" s="306"/>
      <c r="AP689" s="306"/>
      <c r="AQ689" s="306"/>
      <c r="AR689" s="306"/>
      <c r="AS689" s="306"/>
      <c r="AT689" s="306"/>
      <c r="AU689" s="306"/>
      <c r="AV689" s="306"/>
      <c r="AW689" s="306"/>
      <c r="AX689" s="306"/>
      <c r="AY689" s="306"/>
      <c r="AZ689" s="306"/>
      <c r="BA689" s="306"/>
      <c r="BB689" s="306"/>
      <c r="BC689" s="306"/>
      <c r="BD689" s="306"/>
      <c r="BE689" s="306"/>
      <c r="BF689" s="306"/>
      <c r="BG689" s="306"/>
      <c r="BH689" s="306"/>
      <c r="BI689" s="306"/>
      <c r="BJ689" s="306"/>
      <c r="BK689" s="306"/>
      <c r="BL689" s="306"/>
      <c r="BM689" s="306"/>
      <c r="BN689" s="306"/>
      <c r="BO689" s="306"/>
      <c r="BP689" s="306"/>
    </row>
    <row r="690" spans="8:68" s="308" customFormat="1" x14ac:dyDescent="0.35">
      <c r="H690" s="324"/>
      <c r="J690" s="342"/>
      <c r="K690" s="342"/>
      <c r="L690" s="342"/>
      <c r="M690" s="306"/>
      <c r="N690" s="306"/>
      <c r="O690" s="306"/>
      <c r="P690" s="306"/>
      <c r="Q690" s="306"/>
      <c r="R690" s="306"/>
      <c r="S690" s="306"/>
      <c r="T690" s="306"/>
      <c r="U690" s="306"/>
      <c r="V690" s="306"/>
      <c r="W690" s="306"/>
      <c r="X690" s="306"/>
      <c r="Y690" s="306"/>
      <c r="Z690" s="306"/>
      <c r="AA690" s="306"/>
      <c r="AB690" s="306"/>
      <c r="AC690" s="306"/>
      <c r="AD690" s="306"/>
      <c r="AE690" s="306"/>
      <c r="AF690" s="306"/>
      <c r="AG690" s="306"/>
      <c r="AH690" s="306"/>
      <c r="AI690" s="306"/>
      <c r="AJ690" s="306"/>
      <c r="AK690" s="306"/>
      <c r="AL690" s="306"/>
      <c r="AM690" s="306"/>
      <c r="AN690" s="306"/>
      <c r="AO690" s="306"/>
      <c r="AP690" s="306"/>
      <c r="AQ690" s="306"/>
      <c r="AR690" s="306"/>
      <c r="AS690" s="306"/>
      <c r="AT690" s="306"/>
      <c r="AU690" s="306"/>
      <c r="AV690" s="306"/>
      <c r="AW690" s="306"/>
      <c r="AX690" s="306"/>
      <c r="AY690" s="306"/>
      <c r="AZ690" s="306"/>
      <c r="BA690" s="306"/>
      <c r="BB690" s="306"/>
      <c r="BC690" s="306"/>
      <c r="BD690" s="306"/>
      <c r="BE690" s="306"/>
      <c r="BF690" s="306"/>
      <c r="BG690" s="306"/>
      <c r="BH690" s="306"/>
      <c r="BI690" s="306"/>
      <c r="BJ690" s="306"/>
      <c r="BK690" s="306"/>
      <c r="BL690" s="306"/>
      <c r="BM690" s="306"/>
      <c r="BN690" s="306"/>
      <c r="BO690" s="306"/>
      <c r="BP690" s="306"/>
    </row>
    <row r="691" spans="8:68" s="308" customFormat="1" x14ac:dyDescent="0.35">
      <c r="H691" s="324"/>
      <c r="J691" s="342"/>
      <c r="K691" s="342"/>
      <c r="L691" s="342"/>
      <c r="M691" s="306"/>
      <c r="N691" s="306"/>
      <c r="O691" s="306"/>
      <c r="P691" s="306"/>
      <c r="Q691" s="306"/>
      <c r="R691" s="306"/>
      <c r="S691" s="306"/>
      <c r="T691" s="306"/>
      <c r="U691" s="306"/>
      <c r="V691" s="306"/>
      <c r="W691" s="306"/>
      <c r="X691" s="306"/>
      <c r="Y691" s="306"/>
      <c r="Z691" s="306"/>
      <c r="AA691" s="306"/>
      <c r="AB691" s="306"/>
      <c r="AC691" s="306"/>
      <c r="AD691" s="306"/>
      <c r="AE691" s="306"/>
      <c r="AF691" s="306"/>
      <c r="AG691" s="306"/>
      <c r="AH691" s="306"/>
      <c r="AI691" s="306"/>
      <c r="AJ691" s="306"/>
      <c r="AK691" s="306"/>
      <c r="AL691" s="306"/>
      <c r="AM691" s="306"/>
      <c r="AN691" s="306"/>
      <c r="AO691" s="306"/>
      <c r="AP691" s="306"/>
      <c r="AQ691" s="306"/>
      <c r="AR691" s="306"/>
      <c r="AS691" s="306"/>
      <c r="AT691" s="306"/>
      <c r="AU691" s="306"/>
      <c r="AV691" s="306"/>
      <c r="AW691" s="306"/>
      <c r="AX691" s="306"/>
      <c r="AY691" s="306"/>
      <c r="AZ691" s="306"/>
      <c r="BA691" s="306"/>
      <c r="BB691" s="306"/>
      <c r="BC691" s="306"/>
      <c r="BD691" s="306"/>
      <c r="BE691" s="306"/>
      <c r="BF691" s="306"/>
      <c r="BG691" s="306"/>
      <c r="BH691" s="306"/>
      <c r="BI691" s="306"/>
      <c r="BJ691" s="306"/>
      <c r="BK691" s="306"/>
      <c r="BL691" s="306"/>
      <c r="BM691" s="306"/>
      <c r="BN691" s="306"/>
      <c r="BO691" s="306"/>
      <c r="BP691" s="306"/>
    </row>
    <row r="692" spans="8:68" s="308" customFormat="1" x14ac:dyDescent="0.35">
      <c r="H692" s="324"/>
      <c r="J692" s="342"/>
      <c r="K692" s="342"/>
      <c r="L692" s="342"/>
      <c r="M692" s="306"/>
      <c r="N692" s="306"/>
      <c r="O692" s="306"/>
      <c r="P692" s="306"/>
      <c r="Q692" s="306"/>
      <c r="R692" s="306"/>
      <c r="S692" s="306"/>
      <c r="T692" s="306"/>
      <c r="U692" s="306"/>
      <c r="V692" s="306"/>
      <c r="W692" s="306"/>
      <c r="X692" s="306"/>
      <c r="Y692" s="306"/>
      <c r="Z692" s="306"/>
      <c r="AA692" s="306"/>
      <c r="AB692" s="306"/>
      <c r="AC692" s="306"/>
      <c r="AD692" s="306"/>
      <c r="AE692" s="306"/>
      <c r="AF692" s="306"/>
      <c r="AG692" s="306"/>
      <c r="AH692" s="306"/>
      <c r="AI692" s="306"/>
      <c r="AJ692" s="306"/>
      <c r="AK692" s="306"/>
      <c r="AL692" s="306"/>
      <c r="AM692" s="306"/>
      <c r="AN692" s="306"/>
      <c r="AO692" s="306"/>
      <c r="AP692" s="306"/>
      <c r="AQ692" s="306"/>
      <c r="AR692" s="306"/>
      <c r="AS692" s="306"/>
      <c r="AT692" s="306"/>
      <c r="AU692" s="306"/>
      <c r="AV692" s="306"/>
      <c r="AW692" s="306"/>
      <c r="AX692" s="306"/>
      <c r="AY692" s="306"/>
      <c r="AZ692" s="306"/>
      <c r="BA692" s="306"/>
      <c r="BB692" s="306"/>
      <c r="BC692" s="306"/>
      <c r="BD692" s="306"/>
      <c r="BE692" s="306"/>
      <c r="BF692" s="306"/>
      <c r="BG692" s="306"/>
      <c r="BH692" s="306"/>
      <c r="BI692" s="306"/>
      <c r="BJ692" s="306"/>
      <c r="BK692" s="306"/>
      <c r="BL692" s="306"/>
      <c r="BM692" s="306"/>
      <c r="BN692" s="306"/>
      <c r="BO692" s="306"/>
      <c r="BP692" s="306"/>
    </row>
    <row r="693" spans="8:68" s="308" customFormat="1" x14ac:dyDescent="0.35">
      <c r="H693" s="324"/>
      <c r="J693" s="342"/>
      <c r="K693" s="342"/>
      <c r="L693" s="342"/>
      <c r="M693" s="306"/>
      <c r="N693" s="306"/>
      <c r="O693" s="306"/>
      <c r="P693" s="306"/>
      <c r="Q693" s="306"/>
      <c r="R693" s="306"/>
      <c r="S693" s="306"/>
      <c r="T693" s="306"/>
      <c r="U693" s="306"/>
      <c r="V693" s="306"/>
      <c r="W693" s="306"/>
      <c r="X693" s="306"/>
      <c r="Y693" s="306"/>
      <c r="Z693" s="306"/>
      <c r="AA693" s="306"/>
      <c r="AB693" s="306"/>
      <c r="AC693" s="306"/>
      <c r="AD693" s="306"/>
      <c r="AE693" s="306"/>
      <c r="AF693" s="306"/>
      <c r="AG693" s="306"/>
      <c r="AH693" s="306"/>
      <c r="AI693" s="306"/>
      <c r="AJ693" s="306"/>
      <c r="AK693" s="306"/>
      <c r="AL693" s="306"/>
      <c r="AM693" s="306"/>
      <c r="AN693" s="306"/>
      <c r="AO693" s="306"/>
      <c r="AP693" s="306"/>
      <c r="AQ693" s="306"/>
      <c r="AR693" s="306"/>
      <c r="AS693" s="306"/>
      <c r="AT693" s="306"/>
      <c r="AU693" s="306"/>
      <c r="AV693" s="306"/>
      <c r="AW693" s="306"/>
      <c r="AX693" s="306"/>
      <c r="AY693" s="306"/>
      <c r="AZ693" s="306"/>
      <c r="BA693" s="306"/>
      <c r="BB693" s="306"/>
      <c r="BC693" s="306"/>
      <c r="BD693" s="306"/>
      <c r="BE693" s="306"/>
      <c r="BF693" s="306"/>
      <c r="BG693" s="306"/>
      <c r="BH693" s="306"/>
      <c r="BI693" s="306"/>
      <c r="BJ693" s="306"/>
      <c r="BK693" s="306"/>
      <c r="BL693" s="306"/>
      <c r="BM693" s="306"/>
      <c r="BN693" s="306"/>
      <c r="BO693" s="306"/>
      <c r="BP693" s="306"/>
    </row>
    <row r="694" spans="8:68" s="308" customFormat="1" x14ac:dyDescent="0.35">
      <c r="H694" s="324"/>
      <c r="J694" s="342"/>
      <c r="K694" s="342"/>
      <c r="L694" s="342"/>
      <c r="M694" s="306"/>
      <c r="N694" s="306"/>
      <c r="O694" s="306"/>
      <c r="P694" s="306"/>
      <c r="Q694" s="306"/>
      <c r="R694" s="306"/>
      <c r="S694" s="306"/>
      <c r="T694" s="306"/>
      <c r="U694" s="306"/>
      <c r="V694" s="306"/>
      <c r="W694" s="306"/>
      <c r="X694" s="306"/>
      <c r="Y694" s="306"/>
      <c r="Z694" s="306"/>
      <c r="AA694" s="306"/>
      <c r="AB694" s="306"/>
      <c r="AC694" s="306"/>
      <c r="AD694" s="306"/>
      <c r="AE694" s="306"/>
      <c r="AF694" s="306"/>
      <c r="AG694" s="306"/>
      <c r="AH694" s="306"/>
      <c r="AI694" s="306"/>
      <c r="AJ694" s="306"/>
      <c r="AK694" s="306"/>
      <c r="AL694" s="306"/>
      <c r="AM694" s="306"/>
      <c r="AN694" s="306"/>
      <c r="AO694" s="306"/>
      <c r="AP694" s="306"/>
      <c r="AQ694" s="306"/>
      <c r="AR694" s="306"/>
      <c r="AS694" s="306"/>
      <c r="AT694" s="306"/>
      <c r="AU694" s="306"/>
      <c r="AV694" s="306"/>
      <c r="AW694" s="306"/>
      <c r="AX694" s="306"/>
      <c r="AY694" s="306"/>
      <c r="AZ694" s="306"/>
      <c r="BA694" s="306"/>
      <c r="BB694" s="306"/>
      <c r="BC694" s="306"/>
      <c r="BD694" s="306"/>
      <c r="BE694" s="306"/>
      <c r="BF694" s="306"/>
      <c r="BG694" s="306"/>
      <c r="BH694" s="306"/>
      <c r="BI694" s="306"/>
      <c r="BJ694" s="306"/>
      <c r="BK694" s="306"/>
      <c r="BL694" s="306"/>
      <c r="BM694" s="306"/>
      <c r="BN694" s="306"/>
      <c r="BO694" s="306"/>
      <c r="BP694" s="306"/>
    </row>
    <row r="695" spans="8:68" s="308" customFormat="1" x14ac:dyDescent="0.35">
      <c r="H695" s="324"/>
      <c r="J695" s="342"/>
      <c r="K695" s="342"/>
      <c r="L695" s="342"/>
      <c r="M695" s="306"/>
      <c r="N695" s="306"/>
      <c r="O695" s="306"/>
      <c r="P695" s="306"/>
      <c r="Q695" s="306"/>
      <c r="R695" s="306"/>
      <c r="S695" s="306"/>
      <c r="T695" s="306"/>
      <c r="U695" s="306"/>
      <c r="V695" s="306"/>
      <c r="W695" s="306"/>
      <c r="X695" s="306"/>
      <c r="Y695" s="306"/>
      <c r="Z695" s="306"/>
      <c r="AA695" s="306"/>
      <c r="AB695" s="306"/>
      <c r="AC695" s="306"/>
      <c r="AD695" s="306"/>
      <c r="AE695" s="306"/>
      <c r="AF695" s="306"/>
      <c r="AG695" s="306"/>
      <c r="AH695" s="306"/>
      <c r="AI695" s="306"/>
      <c r="AJ695" s="306"/>
      <c r="AK695" s="306"/>
      <c r="AL695" s="306"/>
      <c r="AM695" s="306"/>
      <c r="AN695" s="306"/>
      <c r="AO695" s="306"/>
      <c r="AP695" s="306"/>
      <c r="AQ695" s="306"/>
      <c r="AR695" s="306"/>
      <c r="AS695" s="306"/>
      <c r="AT695" s="306"/>
      <c r="AU695" s="306"/>
      <c r="AV695" s="306"/>
      <c r="AW695" s="306"/>
      <c r="AX695" s="306"/>
      <c r="AY695" s="306"/>
      <c r="AZ695" s="306"/>
      <c r="BA695" s="306"/>
      <c r="BB695" s="306"/>
      <c r="BC695" s="306"/>
      <c r="BD695" s="306"/>
      <c r="BE695" s="306"/>
      <c r="BF695" s="306"/>
      <c r="BG695" s="306"/>
      <c r="BH695" s="306"/>
      <c r="BI695" s="306"/>
      <c r="BJ695" s="306"/>
      <c r="BK695" s="306"/>
      <c r="BL695" s="306"/>
      <c r="BM695" s="306"/>
      <c r="BN695" s="306"/>
      <c r="BO695" s="306"/>
      <c r="BP695" s="306"/>
    </row>
    <row r="696" spans="8:68" s="308" customFormat="1" x14ac:dyDescent="0.35">
      <c r="H696" s="324"/>
      <c r="J696" s="342"/>
      <c r="K696" s="342"/>
      <c r="L696" s="342"/>
      <c r="M696" s="306"/>
      <c r="N696" s="306"/>
      <c r="O696" s="306"/>
      <c r="P696" s="306"/>
      <c r="Q696" s="306"/>
      <c r="R696" s="306"/>
      <c r="S696" s="306"/>
      <c r="T696" s="306"/>
      <c r="U696" s="306"/>
      <c r="V696" s="306"/>
      <c r="W696" s="306"/>
      <c r="X696" s="306"/>
      <c r="Y696" s="306"/>
      <c r="Z696" s="306"/>
      <c r="AA696" s="306"/>
      <c r="AB696" s="306"/>
      <c r="AC696" s="306"/>
      <c r="AD696" s="306"/>
      <c r="AE696" s="306"/>
      <c r="AF696" s="306"/>
      <c r="AG696" s="306"/>
      <c r="AH696" s="306"/>
      <c r="AI696" s="306"/>
      <c r="AJ696" s="306"/>
      <c r="AK696" s="306"/>
      <c r="AL696" s="306"/>
      <c r="AM696" s="306"/>
      <c r="AN696" s="306"/>
      <c r="AO696" s="306"/>
      <c r="AP696" s="306"/>
      <c r="AQ696" s="306"/>
      <c r="AR696" s="306"/>
      <c r="AS696" s="306"/>
      <c r="AT696" s="306"/>
      <c r="AU696" s="306"/>
      <c r="AV696" s="306"/>
      <c r="AW696" s="306"/>
      <c r="AX696" s="306"/>
      <c r="AY696" s="306"/>
      <c r="AZ696" s="306"/>
      <c r="BA696" s="306"/>
      <c r="BB696" s="306"/>
      <c r="BC696" s="306"/>
      <c r="BD696" s="306"/>
      <c r="BE696" s="306"/>
      <c r="BF696" s="306"/>
      <c r="BG696" s="306"/>
      <c r="BH696" s="306"/>
      <c r="BI696" s="306"/>
      <c r="BJ696" s="306"/>
      <c r="BK696" s="306"/>
      <c r="BL696" s="306"/>
      <c r="BM696" s="306"/>
      <c r="BN696" s="306"/>
      <c r="BO696" s="306"/>
      <c r="BP696" s="306"/>
    </row>
    <row r="697" spans="8:68" s="308" customFormat="1" x14ac:dyDescent="0.35">
      <c r="H697" s="324"/>
      <c r="J697" s="342"/>
      <c r="K697" s="342"/>
      <c r="L697" s="342"/>
      <c r="M697" s="306"/>
      <c r="N697" s="306"/>
      <c r="O697" s="306"/>
      <c r="P697" s="306"/>
      <c r="Q697" s="306"/>
      <c r="R697" s="306"/>
      <c r="S697" s="306"/>
      <c r="T697" s="306"/>
      <c r="U697" s="306"/>
      <c r="V697" s="306"/>
      <c r="W697" s="306"/>
      <c r="X697" s="306"/>
      <c r="Y697" s="306"/>
      <c r="Z697" s="306"/>
      <c r="AA697" s="306"/>
      <c r="AB697" s="306"/>
      <c r="AC697" s="306"/>
      <c r="AD697" s="306"/>
      <c r="AE697" s="306"/>
      <c r="AF697" s="306"/>
      <c r="AG697" s="306"/>
      <c r="AH697" s="306"/>
      <c r="AI697" s="306"/>
      <c r="AJ697" s="306"/>
      <c r="AK697" s="306"/>
      <c r="AL697" s="306"/>
      <c r="AM697" s="306"/>
      <c r="AN697" s="306"/>
      <c r="AO697" s="306"/>
      <c r="AP697" s="306"/>
      <c r="AQ697" s="306"/>
      <c r="AR697" s="306"/>
      <c r="AS697" s="306"/>
      <c r="AT697" s="306"/>
      <c r="AU697" s="306"/>
      <c r="AV697" s="306"/>
      <c r="AW697" s="306"/>
      <c r="AX697" s="306"/>
      <c r="AY697" s="306"/>
      <c r="AZ697" s="306"/>
      <c r="BA697" s="306"/>
      <c r="BB697" s="306"/>
      <c r="BC697" s="306"/>
      <c r="BD697" s="306"/>
      <c r="BE697" s="306"/>
      <c r="BF697" s="306"/>
      <c r="BG697" s="306"/>
      <c r="BH697" s="306"/>
      <c r="BI697" s="306"/>
      <c r="BJ697" s="306"/>
      <c r="BK697" s="306"/>
      <c r="BL697" s="306"/>
      <c r="BM697" s="306"/>
      <c r="BN697" s="306"/>
      <c r="BO697" s="306"/>
      <c r="BP697" s="306"/>
    </row>
    <row r="698" spans="8:68" s="308" customFormat="1" x14ac:dyDescent="0.35">
      <c r="H698" s="324"/>
      <c r="J698" s="342"/>
      <c r="K698" s="342"/>
      <c r="L698" s="342"/>
      <c r="M698" s="306"/>
      <c r="N698" s="306"/>
      <c r="O698" s="306"/>
      <c r="P698" s="306"/>
      <c r="Q698" s="306"/>
      <c r="R698" s="306"/>
      <c r="S698" s="306"/>
      <c r="T698" s="306"/>
      <c r="U698" s="306"/>
      <c r="V698" s="306"/>
      <c r="W698" s="306"/>
      <c r="X698" s="306"/>
      <c r="Y698" s="306"/>
      <c r="Z698" s="306"/>
      <c r="AA698" s="306"/>
      <c r="AB698" s="306"/>
      <c r="AC698" s="306"/>
      <c r="AD698" s="306"/>
      <c r="AE698" s="306"/>
      <c r="AF698" s="306"/>
      <c r="AG698" s="306"/>
      <c r="AH698" s="306"/>
      <c r="AI698" s="306"/>
      <c r="AJ698" s="306"/>
      <c r="AK698" s="306"/>
      <c r="AL698" s="306"/>
      <c r="AM698" s="306"/>
      <c r="AN698" s="306"/>
      <c r="AO698" s="306"/>
      <c r="AP698" s="306"/>
      <c r="AQ698" s="306"/>
      <c r="AR698" s="306"/>
      <c r="AS698" s="306"/>
      <c r="AT698" s="306"/>
      <c r="AU698" s="306"/>
      <c r="AV698" s="306"/>
      <c r="AW698" s="306"/>
      <c r="AX698" s="306"/>
      <c r="AY698" s="306"/>
      <c r="AZ698" s="306"/>
      <c r="BA698" s="306"/>
      <c r="BB698" s="306"/>
      <c r="BC698" s="306"/>
      <c r="BD698" s="306"/>
      <c r="BE698" s="306"/>
      <c r="BF698" s="306"/>
      <c r="BG698" s="306"/>
      <c r="BH698" s="306"/>
      <c r="BI698" s="306"/>
      <c r="BJ698" s="306"/>
      <c r="BK698" s="306"/>
      <c r="BL698" s="306"/>
      <c r="BM698" s="306"/>
      <c r="BN698" s="306"/>
      <c r="BO698" s="306"/>
      <c r="BP698" s="306"/>
    </row>
    <row r="699" spans="8:68" s="308" customFormat="1" x14ac:dyDescent="0.35">
      <c r="H699" s="324"/>
      <c r="J699" s="342"/>
      <c r="K699" s="342"/>
      <c r="L699" s="342"/>
      <c r="M699" s="306"/>
      <c r="N699" s="306"/>
      <c r="O699" s="306"/>
      <c r="P699" s="306"/>
      <c r="Q699" s="306"/>
      <c r="R699" s="306"/>
      <c r="S699" s="306"/>
      <c r="T699" s="306"/>
      <c r="U699" s="306"/>
      <c r="V699" s="306"/>
      <c r="W699" s="306"/>
      <c r="X699" s="306"/>
      <c r="Y699" s="306"/>
      <c r="Z699" s="306"/>
      <c r="AA699" s="306"/>
      <c r="AB699" s="306"/>
      <c r="AC699" s="306"/>
      <c r="AD699" s="306"/>
      <c r="AE699" s="306"/>
      <c r="AF699" s="306"/>
      <c r="AG699" s="306"/>
      <c r="AH699" s="306"/>
      <c r="AI699" s="306"/>
      <c r="AJ699" s="306"/>
      <c r="AK699" s="306"/>
      <c r="AL699" s="306"/>
      <c r="AM699" s="306"/>
      <c r="AN699" s="306"/>
      <c r="AO699" s="306"/>
      <c r="AP699" s="306"/>
      <c r="AQ699" s="306"/>
      <c r="AR699" s="306"/>
      <c r="AS699" s="306"/>
      <c r="AT699" s="306"/>
      <c r="AU699" s="306"/>
      <c r="AV699" s="306"/>
      <c r="AW699" s="306"/>
      <c r="AX699" s="306"/>
      <c r="AY699" s="306"/>
      <c r="AZ699" s="306"/>
      <c r="BA699" s="306"/>
      <c r="BB699" s="306"/>
      <c r="BC699" s="306"/>
      <c r="BD699" s="306"/>
      <c r="BE699" s="306"/>
      <c r="BF699" s="306"/>
      <c r="BG699" s="306"/>
      <c r="BH699" s="306"/>
      <c r="BI699" s="306"/>
      <c r="BJ699" s="306"/>
      <c r="BK699" s="306"/>
      <c r="BL699" s="306"/>
      <c r="BM699" s="306"/>
      <c r="BN699" s="306"/>
      <c r="BO699" s="306"/>
      <c r="BP699" s="306"/>
    </row>
    <row r="700" spans="8:68" s="308" customFormat="1" x14ac:dyDescent="0.35">
      <c r="H700" s="324"/>
      <c r="J700" s="342"/>
      <c r="K700" s="342"/>
      <c r="L700" s="342"/>
      <c r="M700" s="306"/>
      <c r="N700" s="306"/>
      <c r="O700" s="306"/>
      <c r="P700" s="306"/>
      <c r="Q700" s="306"/>
      <c r="R700" s="306"/>
      <c r="S700" s="306"/>
      <c r="T700" s="306"/>
      <c r="U700" s="306"/>
      <c r="V700" s="306"/>
      <c r="W700" s="306"/>
      <c r="X700" s="306"/>
      <c r="Y700" s="306"/>
      <c r="Z700" s="306"/>
      <c r="AA700" s="306"/>
      <c r="AB700" s="306"/>
      <c r="AC700" s="306"/>
      <c r="AD700" s="306"/>
      <c r="AE700" s="306"/>
      <c r="AF700" s="306"/>
      <c r="AG700" s="306"/>
      <c r="AH700" s="306"/>
      <c r="AI700" s="306"/>
      <c r="AJ700" s="306"/>
      <c r="AK700" s="306"/>
      <c r="AL700" s="306"/>
      <c r="AM700" s="306"/>
      <c r="AN700" s="306"/>
      <c r="AO700" s="306"/>
      <c r="AP700" s="306"/>
      <c r="AQ700" s="306"/>
      <c r="AR700" s="306"/>
      <c r="AS700" s="306"/>
      <c r="AT700" s="306"/>
      <c r="AU700" s="306"/>
      <c r="AV700" s="306"/>
      <c r="AW700" s="306"/>
      <c r="AX700" s="306"/>
      <c r="AY700" s="306"/>
      <c r="AZ700" s="306"/>
      <c r="BA700" s="306"/>
      <c r="BB700" s="306"/>
      <c r="BC700" s="306"/>
      <c r="BD700" s="306"/>
      <c r="BE700" s="306"/>
      <c r="BF700" s="306"/>
      <c r="BG700" s="306"/>
      <c r="BH700" s="306"/>
      <c r="BI700" s="306"/>
      <c r="BJ700" s="306"/>
      <c r="BK700" s="306"/>
      <c r="BL700" s="306"/>
      <c r="BM700" s="306"/>
      <c r="BN700" s="306"/>
      <c r="BO700" s="306"/>
      <c r="BP700" s="306"/>
    </row>
    <row r="701" spans="8:68" s="308" customFormat="1" x14ac:dyDescent="0.35">
      <c r="H701" s="324"/>
      <c r="J701" s="342"/>
      <c r="K701" s="342"/>
      <c r="L701" s="342"/>
      <c r="M701" s="306"/>
      <c r="N701" s="306"/>
      <c r="O701" s="306"/>
      <c r="P701" s="306"/>
      <c r="Q701" s="306"/>
      <c r="R701" s="306"/>
      <c r="S701" s="306"/>
      <c r="T701" s="306"/>
      <c r="U701" s="306"/>
      <c r="V701" s="306"/>
      <c r="W701" s="306"/>
      <c r="X701" s="306"/>
      <c r="Y701" s="306"/>
      <c r="Z701" s="306"/>
      <c r="AA701" s="306"/>
      <c r="AB701" s="306"/>
      <c r="AC701" s="306"/>
      <c r="AD701" s="306"/>
      <c r="AE701" s="306"/>
      <c r="AF701" s="306"/>
      <c r="AG701" s="306"/>
      <c r="AH701" s="306"/>
      <c r="AI701" s="306"/>
      <c r="AJ701" s="306"/>
      <c r="AK701" s="306"/>
      <c r="AL701" s="306"/>
      <c r="AM701" s="306"/>
      <c r="AN701" s="306"/>
      <c r="AO701" s="306"/>
      <c r="AP701" s="306"/>
      <c r="AQ701" s="306"/>
      <c r="AR701" s="306"/>
      <c r="AS701" s="306"/>
      <c r="AT701" s="306"/>
      <c r="AU701" s="306"/>
      <c r="AV701" s="306"/>
      <c r="AW701" s="306"/>
      <c r="AX701" s="306"/>
      <c r="AY701" s="306"/>
      <c r="AZ701" s="306"/>
      <c r="BA701" s="306"/>
      <c r="BB701" s="306"/>
      <c r="BC701" s="306"/>
      <c r="BD701" s="306"/>
      <c r="BE701" s="306"/>
      <c r="BF701" s="306"/>
      <c r="BG701" s="306"/>
      <c r="BH701" s="306"/>
      <c r="BI701" s="306"/>
      <c r="BJ701" s="306"/>
      <c r="BK701" s="306"/>
      <c r="BL701" s="306"/>
      <c r="BM701" s="306"/>
      <c r="BN701" s="306"/>
      <c r="BO701" s="306"/>
      <c r="BP701" s="306"/>
    </row>
    <row r="702" spans="8:68" s="308" customFormat="1" x14ac:dyDescent="0.35">
      <c r="H702" s="324"/>
      <c r="J702" s="342"/>
      <c r="K702" s="342"/>
      <c r="L702" s="342"/>
      <c r="M702" s="306"/>
      <c r="N702" s="306"/>
      <c r="O702" s="306"/>
      <c r="P702" s="306"/>
      <c r="Q702" s="306"/>
      <c r="R702" s="306"/>
      <c r="S702" s="306"/>
      <c r="T702" s="306"/>
      <c r="U702" s="306"/>
      <c r="V702" s="306"/>
      <c r="W702" s="306"/>
      <c r="X702" s="306"/>
      <c r="Y702" s="306"/>
      <c r="Z702" s="306"/>
      <c r="AA702" s="306"/>
      <c r="AB702" s="306"/>
      <c r="AC702" s="306"/>
      <c r="AD702" s="306"/>
      <c r="AE702" s="306"/>
      <c r="AF702" s="306"/>
      <c r="AG702" s="306"/>
      <c r="AH702" s="306"/>
      <c r="AI702" s="306"/>
      <c r="AJ702" s="306"/>
      <c r="AK702" s="306"/>
      <c r="AL702" s="306"/>
      <c r="AM702" s="306"/>
      <c r="AN702" s="306"/>
      <c r="AO702" s="306"/>
      <c r="AP702" s="306"/>
      <c r="AQ702" s="306"/>
      <c r="AR702" s="306"/>
      <c r="AS702" s="306"/>
      <c r="AT702" s="306"/>
      <c r="AU702" s="306"/>
      <c r="AV702" s="306"/>
      <c r="AW702" s="306"/>
      <c r="AX702" s="306"/>
      <c r="AY702" s="306"/>
      <c r="AZ702" s="306"/>
      <c r="BA702" s="306"/>
      <c r="BB702" s="306"/>
      <c r="BC702" s="306"/>
      <c r="BD702" s="306"/>
      <c r="BE702" s="306"/>
      <c r="BF702" s="306"/>
      <c r="BG702" s="306"/>
      <c r="BH702" s="306"/>
      <c r="BI702" s="306"/>
      <c r="BJ702" s="306"/>
      <c r="BK702" s="306"/>
      <c r="BL702" s="306"/>
      <c r="BM702" s="306"/>
      <c r="BN702" s="306"/>
      <c r="BO702" s="306"/>
      <c r="BP702" s="306"/>
    </row>
    <row r="703" spans="8:68" s="308" customFormat="1" x14ac:dyDescent="0.35">
      <c r="H703" s="324"/>
      <c r="J703" s="342"/>
      <c r="K703" s="342"/>
      <c r="L703" s="342"/>
      <c r="M703" s="306"/>
      <c r="N703" s="306"/>
      <c r="O703" s="306"/>
      <c r="P703" s="306"/>
      <c r="Q703" s="306"/>
      <c r="R703" s="306"/>
      <c r="S703" s="306"/>
      <c r="T703" s="306"/>
      <c r="U703" s="306"/>
      <c r="V703" s="306"/>
      <c r="W703" s="306"/>
      <c r="X703" s="306"/>
      <c r="Y703" s="306"/>
      <c r="Z703" s="306"/>
      <c r="AA703" s="306"/>
      <c r="AB703" s="306"/>
      <c r="AC703" s="306"/>
      <c r="AD703" s="306"/>
      <c r="AE703" s="306"/>
      <c r="AF703" s="306"/>
      <c r="AG703" s="306"/>
      <c r="AH703" s="306"/>
      <c r="AI703" s="306"/>
      <c r="AJ703" s="306"/>
      <c r="AK703" s="306"/>
      <c r="AL703" s="306"/>
      <c r="AM703" s="306"/>
      <c r="AN703" s="306"/>
      <c r="AO703" s="306"/>
      <c r="AP703" s="306"/>
      <c r="AQ703" s="306"/>
      <c r="AR703" s="306"/>
      <c r="AS703" s="306"/>
      <c r="AT703" s="306"/>
      <c r="AU703" s="306"/>
      <c r="AV703" s="306"/>
      <c r="AW703" s="306"/>
      <c r="AX703" s="306"/>
      <c r="AY703" s="306"/>
      <c r="AZ703" s="306"/>
      <c r="BA703" s="306"/>
      <c r="BB703" s="306"/>
      <c r="BC703" s="306"/>
      <c r="BD703" s="306"/>
      <c r="BE703" s="306"/>
      <c r="BF703" s="306"/>
      <c r="BG703" s="306"/>
      <c r="BH703" s="306"/>
      <c r="BI703" s="306"/>
      <c r="BJ703" s="306"/>
      <c r="BK703" s="306"/>
      <c r="BL703" s="306"/>
      <c r="BM703" s="306"/>
      <c r="BN703" s="306"/>
      <c r="BO703" s="306"/>
      <c r="BP703" s="306"/>
    </row>
    <row r="704" spans="8:68" s="308" customFormat="1" x14ac:dyDescent="0.35">
      <c r="H704" s="324"/>
      <c r="J704" s="342"/>
      <c r="K704" s="342"/>
      <c r="L704" s="342"/>
      <c r="M704" s="306"/>
      <c r="N704" s="306"/>
      <c r="O704" s="306"/>
      <c r="P704" s="306"/>
      <c r="Q704" s="306"/>
      <c r="R704" s="306"/>
      <c r="S704" s="306"/>
      <c r="T704" s="306"/>
      <c r="U704" s="306"/>
      <c r="V704" s="306"/>
      <c r="W704" s="306"/>
      <c r="X704" s="306"/>
      <c r="Y704" s="306"/>
      <c r="Z704" s="306"/>
      <c r="AA704" s="306"/>
      <c r="AB704" s="306"/>
      <c r="AC704" s="306"/>
      <c r="AD704" s="306"/>
      <c r="AE704" s="306"/>
      <c r="AF704" s="306"/>
      <c r="AG704" s="306"/>
      <c r="AH704" s="306"/>
      <c r="AI704" s="306"/>
      <c r="AJ704" s="306"/>
      <c r="AK704" s="306"/>
      <c r="AL704" s="306"/>
      <c r="AM704" s="306"/>
      <c r="AN704" s="306"/>
      <c r="AO704" s="306"/>
      <c r="AP704" s="306"/>
      <c r="AQ704" s="306"/>
      <c r="AR704" s="306"/>
      <c r="AS704" s="306"/>
      <c r="AT704" s="306"/>
      <c r="AU704" s="306"/>
      <c r="AV704" s="306"/>
      <c r="AW704" s="306"/>
      <c r="AX704" s="306"/>
      <c r="AY704" s="306"/>
      <c r="AZ704" s="306"/>
      <c r="BA704" s="306"/>
      <c r="BB704" s="306"/>
      <c r="BC704" s="306"/>
      <c r="BD704" s="306"/>
      <c r="BE704" s="306"/>
      <c r="BF704" s="306"/>
      <c r="BG704" s="306"/>
      <c r="BH704" s="306"/>
      <c r="BI704" s="306"/>
      <c r="BJ704" s="306"/>
      <c r="BK704" s="306"/>
      <c r="BL704" s="306"/>
      <c r="BM704" s="306"/>
      <c r="BN704" s="306"/>
      <c r="BO704" s="306"/>
      <c r="BP704" s="306"/>
    </row>
    <row r="705" spans="8:68" s="308" customFormat="1" x14ac:dyDescent="0.35">
      <c r="H705" s="324"/>
      <c r="J705" s="342"/>
      <c r="K705" s="342"/>
      <c r="L705" s="342"/>
      <c r="M705" s="306"/>
      <c r="N705" s="306"/>
      <c r="O705" s="306"/>
      <c r="P705" s="306"/>
      <c r="Q705" s="306"/>
      <c r="R705" s="306"/>
      <c r="S705" s="306"/>
      <c r="T705" s="306"/>
      <c r="U705" s="306"/>
      <c r="V705" s="306"/>
      <c r="W705" s="306"/>
      <c r="X705" s="306"/>
      <c r="Y705" s="306"/>
      <c r="Z705" s="306"/>
      <c r="AA705" s="306"/>
      <c r="AB705" s="306"/>
      <c r="AC705" s="306"/>
      <c r="AD705" s="306"/>
      <c r="AE705" s="306"/>
      <c r="AF705" s="306"/>
      <c r="AG705" s="306"/>
      <c r="AH705" s="306"/>
      <c r="AI705" s="306"/>
      <c r="AJ705" s="306"/>
      <c r="AK705" s="306"/>
      <c r="AL705" s="306"/>
      <c r="AM705" s="306"/>
      <c r="AN705" s="306"/>
      <c r="AO705" s="306"/>
      <c r="AP705" s="306"/>
      <c r="AQ705" s="306"/>
      <c r="AR705" s="306"/>
      <c r="AS705" s="306"/>
      <c r="AT705" s="306"/>
      <c r="AU705" s="306"/>
      <c r="AV705" s="306"/>
      <c r="AW705" s="306"/>
      <c r="AX705" s="306"/>
      <c r="AY705" s="306"/>
      <c r="AZ705" s="306"/>
      <c r="BA705" s="306"/>
      <c r="BB705" s="306"/>
      <c r="BC705" s="306"/>
      <c r="BD705" s="306"/>
      <c r="BE705" s="306"/>
      <c r="BF705" s="306"/>
      <c r="BG705" s="306"/>
      <c r="BH705" s="306"/>
      <c r="BI705" s="306"/>
      <c r="BJ705" s="306"/>
      <c r="BK705" s="306"/>
      <c r="BL705" s="306"/>
      <c r="BM705" s="306"/>
      <c r="BN705" s="306"/>
      <c r="BO705" s="306"/>
      <c r="BP705" s="306"/>
    </row>
    <row r="706" spans="8:68" s="308" customFormat="1" x14ac:dyDescent="0.35">
      <c r="H706" s="324"/>
      <c r="J706" s="342"/>
      <c r="K706" s="342"/>
      <c r="L706" s="342"/>
      <c r="M706" s="306"/>
      <c r="N706" s="306"/>
      <c r="O706" s="306"/>
      <c r="P706" s="306"/>
      <c r="Q706" s="306"/>
      <c r="R706" s="306"/>
      <c r="S706" s="306"/>
      <c r="T706" s="306"/>
      <c r="U706" s="306"/>
      <c r="V706" s="306"/>
      <c r="W706" s="306"/>
      <c r="X706" s="306"/>
      <c r="Y706" s="306"/>
      <c r="Z706" s="306"/>
      <c r="AA706" s="306"/>
      <c r="AB706" s="306"/>
      <c r="AC706" s="306"/>
      <c r="AD706" s="306"/>
      <c r="AE706" s="306"/>
      <c r="AF706" s="306"/>
      <c r="AG706" s="306"/>
      <c r="AH706" s="306"/>
      <c r="AI706" s="306"/>
      <c r="AJ706" s="306"/>
      <c r="AK706" s="306"/>
      <c r="AL706" s="306"/>
      <c r="AM706" s="306"/>
      <c r="AN706" s="306"/>
      <c r="AO706" s="306"/>
      <c r="AP706" s="306"/>
      <c r="AQ706" s="306"/>
      <c r="AR706" s="306"/>
      <c r="AS706" s="306"/>
      <c r="AT706" s="306"/>
      <c r="AU706" s="306"/>
      <c r="AV706" s="306"/>
      <c r="AW706" s="306"/>
      <c r="AX706" s="306"/>
      <c r="AY706" s="306"/>
      <c r="AZ706" s="306"/>
      <c r="BA706" s="306"/>
      <c r="BB706" s="306"/>
      <c r="BC706" s="306"/>
      <c r="BD706" s="306"/>
      <c r="BE706" s="306"/>
      <c r="BF706" s="306"/>
      <c r="BG706" s="306"/>
      <c r="BH706" s="306"/>
      <c r="BI706" s="306"/>
      <c r="BJ706" s="306"/>
      <c r="BK706" s="306"/>
      <c r="BL706" s="306"/>
      <c r="BM706" s="306"/>
      <c r="BN706" s="306"/>
      <c r="BO706" s="306"/>
      <c r="BP706" s="306"/>
    </row>
    <row r="707" spans="8:68" s="308" customFormat="1" x14ac:dyDescent="0.35">
      <c r="H707" s="324"/>
      <c r="J707" s="342"/>
      <c r="K707" s="342"/>
      <c r="L707" s="342"/>
      <c r="M707" s="306"/>
      <c r="N707" s="306"/>
      <c r="O707" s="306"/>
      <c r="P707" s="306"/>
      <c r="Q707" s="306"/>
      <c r="R707" s="306"/>
      <c r="S707" s="306"/>
      <c r="T707" s="306"/>
      <c r="U707" s="306"/>
      <c r="V707" s="306"/>
      <c r="W707" s="306"/>
      <c r="X707" s="306"/>
      <c r="Y707" s="306"/>
      <c r="Z707" s="306"/>
      <c r="AA707" s="306"/>
      <c r="AB707" s="306"/>
      <c r="AC707" s="306"/>
      <c r="AD707" s="306"/>
      <c r="AE707" s="306"/>
      <c r="AF707" s="306"/>
      <c r="AG707" s="306"/>
      <c r="AH707" s="306"/>
      <c r="AI707" s="306"/>
      <c r="AJ707" s="306"/>
      <c r="AK707" s="306"/>
      <c r="AL707" s="306"/>
      <c r="AM707" s="306"/>
      <c r="AN707" s="306"/>
      <c r="AO707" s="306"/>
      <c r="AP707" s="306"/>
      <c r="AQ707" s="306"/>
      <c r="AR707" s="306"/>
      <c r="AS707" s="306"/>
      <c r="AT707" s="306"/>
      <c r="AU707" s="306"/>
      <c r="AV707" s="306"/>
      <c r="AW707" s="306"/>
      <c r="AX707" s="306"/>
      <c r="AY707" s="306"/>
      <c r="AZ707" s="306"/>
      <c r="BA707" s="306"/>
      <c r="BB707" s="306"/>
      <c r="BC707" s="306"/>
      <c r="BD707" s="306"/>
      <c r="BE707" s="306"/>
      <c r="BF707" s="306"/>
      <c r="BG707" s="306"/>
      <c r="BH707" s="306"/>
      <c r="BI707" s="306"/>
      <c r="BJ707" s="306"/>
      <c r="BK707" s="306"/>
      <c r="BL707" s="306"/>
      <c r="BM707" s="306"/>
      <c r="BN707" s="306"/>
      <c r="BO707" s="306"/>
      <c r="BP707" s="306"/>
    </row>
    <row r="708" spans="8:68" s="308" customFormat="1" x14ac:dyDescent="0.35">
      <c r="H708" s="324"/>
      <c r="J708" s="342"/>
      <c r="K708" s="342"/>
      <c r="L708" s="342"/>
      <c r="M708" s="306"/>
      <c r="N708" s="306"/>
      <c r="O708" s="306"/>
      <c r="P708" s="306"/>
      <c r="Q708" s="306"/>
      <c r="R708" s="306"/>
      <c r="S708" s="306"/>
      <c r="T708" s="306"/>
      <c r="U708" s="306"/>
      <c r="V708" s="306"/>
      <c r="W708" s="306"/>
      <c r="X708" s="306"/>
      <c r="Y708" s="306"/>
      <c r="Z708" s="306"/>
      <c r="AA708" s="306"/>
      <c r="AB708" s="306"/>
      <c r="AC708" s="306"/>
      <c r="AD708" s="306"/>
      <c r="AE708" s="306"/>
      <c r="AF708" s="306"/>
      <c r="AG708" s="306"/>
      <c r="AH708" s="306"/>
      <c r="AI708" s="306"/>
      <c r="AJ708" s="306"/>
      <c r="AK708" s="306"/>
      <c r="AL708" s="306"/>
      <c r="AM708" s="306"/>
      <c r="AN708" s="306"/>
      <c r="AO708" s="306"/>
      <c r="AP708" s="306"/>
      <c r="AQ708" s="306"/>
      <c r="AR708" s="306"/>
      <c r="AS708" s="306"/>
      <c r="AT708" s="306"/>
      <c r="AU708" s="306"/>
      <c r="AV708" s="306"/>
      <c r="AW708" s="306"/>
      <c r="AX708" s="306"/>
      <c r="AY708" s="306"/>
      <c r="AZ708" s="306"/>
      <c r="BA708" s="306"/>
      <c r="BB708" s="306"/>
      <c r="BC708" s="306"/>
      <c r="BD708" s="306"/>
      <c r="BE708" s="306"/>
      <c r="BF708" s="306"/>
      <c r="BG708" s="306"/>
      <c r="BH708" s="306"/>
      <c r="BI708" s="306"/>
      <c r="BJ708" s="306"/>
      <c r="BK708" s="306"/>
      <c r="BL708" s="306"/>
      <c r="BM708" s="306"/>
      <c r="BN708" s="306"/>
      <c r="BO708" s="306"/>
      <c r="BP708" s="306"/>
    </row>
    <row r="709" spans="8:68" s="308" customFormat="1" x14ac:dyDescent="0.35">
      <c r="H709" s="324"/>
      <c r="J709" s="342"/>
      <c r="K709" s="342"/>
      <c r="L709" s="342"/>
      <c r="M709" s="306"/>
      <c r="N709" s="306"/>
      <c r="O709" s="306"/>
      <c r="P709" s="306"/>
      <c r="Q709" s="306"/>
      <c r="R709" s="306"/>
      <c r="S709" s="306"/>
      <c r="T709" s="306"/>
      <c r="U709" s="306"/>
      <c r="V709" s="306"/>
      <c r="W709" s="306"/>
      <c r="X709" s="306"/>
      <c r="Y709" s="306"/>
      <c r="Z709" s="306"/>
      <c r="AA709" s="306"/>
      <c r="AB709" s="306"/>
      <c r="AC709" s="306"/>
      <c r="AD709" s="306"/>
      <c r="AE709" s="306"/>
      <c r="AF709" s="306"/>
      <c r="AG709" s="306"/>
      <c r="AH709" s="306"/>
      <c r="AI709" s="306"/>
      <c r="AJ709" s="306"/>
      <c r="AK709" s="306"/>
      <c r="AL709" s="306"/>
      <c r="AM709" s="306"/>
      <c r="AN709" s="306"/>
      <c r="AO709" s="306"/>
      <c r="AP709" s="306"/>
      <c r="AQ709" s="306"/>
      <c r="AR709" s="306"/>
      <c r="AS709" s="306"/>
      <c r="AT709" s="306"/>
      <c r="AU709" s="306"/>
      <c r="AV709" s="306"/>
      <c r="AW709" s="306"/>
      <c r="AX709" s="306"/>
      <c r="AY709" s="306"/>
      <c r="AZ709" s="306"/>
      <c r="BA709" s="306"/>
      <c r="BB709" s="306"/>
      <c r="BC709" s="306"/>
      <c r="BD709" s="306"/>
      <c r="BE709" s="306"/>
      <c r="BF709" s="306"/>
      <c r="BG709" s="306"/>
      <c r="BH709" s="306"/>
      <c r="BI709" s="306"/>
      <c r="BJ709" s="306"/>
      <c r="BK709" s="306"/>
      <c r="BL709" s="306"/>
      <c r="BM709" s="306"/>
      <c r="BN709" s="306"/>
      <c r="BO709" s="306"/>
      <c r="BP709" s="306"/>
    </row>
    <row r="710" spans="8:68" s="308" customFormat="1" x14ac:dyDescent="0.35">
      <c r="H710" s="324"/>
      <c r="J710" s="342"/>
      <c r="K710" s="342"/>
      <c r="L710" s="342"/>
      <c r="M710" s="306"/>
      <c r="N710" s="306"/>
      <c r="O710" s="306"/>
      <c r="P710" s="306"/>
      <c r="Q710" s="306"/>
      <c r="R710" s="306"/>
      <c r="S710" s="306"/>
      <c r="T710" s="306"/>
      <c r="U710" s="306"/>
      <c r="V710" s="306"/>
      <c r="W710" s="306"/>
      <c r="X710" s="306"/>
      <c r="Y710" s="306"/>
      <c r="Z710" s="306"/>
      <c r="AA710" s="306"/>
      <c r="AB710" s="306"/>
      <c r="AC710" s="306"/>
      <c r="AD710" s="306"/>
      <c r="AE710" s="306"/>
      <c r="AF710" s="306"/>
      <c r="AG710" s="306"/>
      <c r="AH710" s="306"/>
      <c r="AI710" s="306"/>
      <c r="AJ710" s="306"/>
      <c r="AK710" s="306"/>
      <c r="AL710" s="306"/>
      <c r="AM710" s="306"/>
      <c r="AN710" s="306"/>
      <c r="AO710" s="306"/>
      <c r="AP710" s="306"/>
      <c r="AQ710" s="306"/>
      <c r="AR710" s="306"/>
      <c r="AS710" s="306"/>
      <c r="AT710" s="306"/>
      <c r="AU710" s="306"/>
      <c r="AV710" s="306"/>
      <c r="AW710" s="306"/>
      <c r="AX710" s="306"/>
      <c r="AY710" s="306"/>
      <c r="AZ710" s="306"/>
      <c r="BA710" s="306"/>
      <c r="BB710" s="306"/>
      <c r="BC710" s="306"/>
      <c r="BD710" s="306"/>
      <c r="BE710" s="306"/>
      <c r="BF710" s="306"/>
      <c r="BG710" s="306"/>
      <c r="BH710" s="306"/>
      <c r="BI710" s="306"/>
      <c r="BJ710" s="306"/>
      <c r="BK710" s="306"/>
      <c r="BL710" s="306"/>
      <c r="BM710" s="306"/>
      <c r="BN710" s="306"/>
      <c r="BO710" s="306"/>
      <c r="BP710" s="306"/>
    </row>
    <row r="711" spans="8:68" s="308" customFormat="1" x14ac:dyDescent="0.35">
      <c r="H711" s="324"/>
      <c r="J711" s="342"/>
      <c r="K711" s="342"/>
      <c r="L711" s="342"/>
      <c r="M711" s="306"/>
      <c r="N711" s="306"/>
      <c r="O711" s="306"/>
      <c r="P711" s="306"/>
      <c r="Q711" s="306"/>
      <c r="R711" s="306"/>
      <c r="S711" s="306"/>
      <c r="T711" s="306"/>
      <c r="U711" s="306"/>
      <c r="V711" s="306"/>
      <c r="W711" s="306"/>
      <c r="X711" s="306"/>
      <c r="Y711" s="306"/>
      <c r="Z711" s="306"/>
      <c r="AA711" s="306"/>
      <c r="AB711" s="306"/>
      <c r="AC711" s="306"/>
      <c r="AD711" s="306"/>
      <c r="AE711" s="306"/>
      <c r="AF711" s="306"/>
      <c r="AG711" s="306"/>
      <c r="AH711" s="306"/>
      <c r="AI711" s="306"/>
      <c r="AJ711" s="306"/>
      <c r="AK711" s="306"/>
      <c r="AL711" s="306"/>
      <c r="AM711" s="306"/>
      <c r="AN711" s="306"/>
      <c r="AO711" s="306"/>
      <c r="AP711" s="306"/>
      <c r="AQ711" s="306"/>
      <c r="AR711" s="306"/>
      <c r="AS711" s="306"/>
      <c r="AT711" s="306"/>
      <c r="AU711" s="306"/>
      <c r="AV711" s="306"/>
      <c r="AW711" s="306"/>
      <c r="AX711" s="306"/>
      <c r="AY711" s="306"/>
      <c r="AZ711" s="306"/>
      <c r="BA711" s="306"/>
      <c r="BB711" s="306"/>
      <c r="BC711" s="306"/>
      <c r="BD711" s="306"/>
      <c r="BE711" s="306"/>
      <c r="BF711" s="306"/>
      <c r="BG711" s="306"/>
      <c r="BH711" s="306"/>
      <c r="BI711" s="306"/>
      <c r="BJ711" s="306"/>
      <c r="BK711" s="306"/>
      <c r="BL711" s="306"/>
      <c r="BM711" s="306"/>
      <c r="BN711" s="306"/>
      <c r="BO711" s="306"/>
      <c r="BP711" s="306"/>
    </row>
    <row r="712" spans="8:68" s="308" customFormat="1" x14ac:dyDescent="0.35">
      <c r="H712" s="324"/>
      <c r="J712" s="342"/>
      <c r="K712" s="342"/>
      <c r="L712" s="342"/>
      <c r="M712" s="306"/>
      <c r="N712" s="306"/>
      <c r="O712" s="306"/>
      <c r="P712" s="306"/>
      <c r="Q712" s="306"/>
      <c r="R712" s="306"/>
      <c r="S712" s="306"/>
      <c r="T712" s="306"/>
      <c r="U712" s="306"/>
      <c r="V712" s="306"/>
      <c r="W712" s="306"/>
      <c r="X712" s="306"/>
      <c r="Y712" s="306"/>
      <c r="Z712" s="306"/>
      <c r="AA712" s="306"/>
      <c r="AB712" s="306"/>
      <c r="AC712" s="306"/>
      <c r="AD712" s="306"/>
      <c r="AE712" s="306"/>
      <c r="AF712" s="306"/>
      <c r="AG712" s="306"/>
      <c r="AH712" s="306"/>
      <c r="AI712" s="306"/>
      <c r="AJ712" s="306"/>
      <c r="AK712" s="306"/>
      <c r="AL712" s="306"/>
      <c r="AM712" s="306"/>
      <c r="AN712" s="306"/>
      <c r="AO712" s="306"/>
      <c r="AP712" s="306"/>
      <c r="AQ712" s="306"/>
      <c r="AR712" s="306"/>
      <c r="AS712" s="306"/>
      <c r="AT712" s="306"/>
      <c r="AU712" s="306"/>
      <c r="AV712" s="306"/>
      <c r="AW712" s="306"/>
      <c r="AX712" s="306"/>
      <c r="AY712" s="306"/>
      <c r="AZ712" s="306"/>
      <c r="BA712" s="306"/>
      <c r="BB712" s="306"/>
      <c r="BC712" s="306"/>
      <c r="BD712" s="306"/>
      <c r="BE712" s="306"/>
      <c r="BF712" s="306"/>
      <c r="BG712" s="306"/>
      <c r="BH712" s="306"/>
      <c r="BI712" s="306"/>
      <c r="BJ712" s="306"/>
      <c r="BK712" s="306"/>
      <c r="BL712" s="306"/>
      <c r="BM712" s="306"/>
      <c r="BN712" s="306"/>
      <c r="BO712" s="306"/>
      <c r="BP712" s="306"/>
    </row>
    <row r="713" spans="8:68" s="308" customFormat="1" x14ac:dyDescent="0.35">
      <c r="H713" s="324"/>
      <c r="J713" s="342"/>
      <c r="K713" s="342"/>
      <c r="L713" s="342"/>
      <c r="M713" s="306"/>
      <c r="N713" s="306"/>
      <c r="O713" s="306"/>
      <c r="P713" s="306"/>
      <c r="Q713" s="306"/>
      <c r="R713" s="306"/>
      <c r="S713" s="306"/>
      <c r="T713" s="306"/>
      <c r="U713" s="306"/>
      <c r="V713" s="306"/>
      <c r="W713" s="306"/>
      <c r="X713" s="306"/>
      <c r="Y713" s="306"/>
      <c r="Z713" s="306"/>
      <c r="AA713" s="306"/>
      <c r="AB713" s="306"/>
      <c r="AC713" s="306"/>
      <c r="AD713" s="306"/>
      <c r="AE713" s="306"/>
      <c r="AF713" s="306"/>
      <c r="AG713" s="306"/>
      <c r="AH713" s="306"/>
      <c r="AI713" s="306"/>
      <c r="AJ713" s="306"/>
      <c r="AK713" s="306"/>
      <c r="AL713" s="306"/>
      <c r="AM713" s="306"/>
      <c r="AN713" s="306"/>
      <c r="AO713" s="306"/>
      <c r="AP713" s="306"/>
      <c r="AQ713" s="306"/>
      <c r="AR713" s="306"/>
      <c r="AS713" s="306"/>
      <c r="AT713" s="306"/>
      <c r="AU713" s="306"/>
      <c r="AV713" s="306"/>
      <c r="AW713" s="306"/>
      <c r="AX713" s="306"/>
      <c r="AY713" s="306"/>
      <c r="AZ713" s="306"/>
      <c r="BA713" s="306"/>
      <c r="BB713" s="306"/>
      <c r="BC713" s="306"/>
      <c r="BD713" s="306"/>
      <c r="BE713" s="306"/>
      <c r="BF713" s="306"/>
      <c r="BG713" s="306"/>
      <c r="BH713" s="306"/>
      <c r="BI713" s="306"/>
      <c r="BJ713" s="306"/>
      <c r="BK713" s="306"/>
      <c r="BL713" s="306"/>
      <c r="BM713" s="306"/>
      <c r="BN713" s="306"/>
      <c r="BO713" s="306"/>
      <c r="BP713" s="306"/>
    </row>
    <row r="714" spans="8:68" s="308" customFormat="1" x14ac:dyDescent="0.35">
      <c r="H714" s="324"/>
      <c r="J714" s="342"/>
      <c r="K714" s="342"/>
      <c r="L714" s="342"/>
      <c r="M714" s="306"/>
      <c r="N714" s="306"/>
      <c r="O714" s="306"/>
      <c r="P714" s="306"/>
      <c r="Q714" s="306"/>
      <c r="R714" s="306"/>
      <c r="S714" s="306"/>
      <c r="T714" s="306"/>
      <c r="U714" s="306"/>
      <c r="V714" s="306"/>
      <c r="W714" s="306"/>
      <c r="X714" s="306"/>
      <c r="Y714" s="306"/>
      <c r="Z714" s="306"/>
      <c r="AA714" s="306"/>
      <c r="AB714" s="306"/>
      <c r="AC714" s="306"/>
      <c r="AD714" s="306"/>
      <c r="AE714" s="306"/>
      <c r="AF714" s="306"/>
      <c r="AG714" s="306"/>
      <c r="AH714" s="306"/>
      <c r="AI714" s="306"/>
      <c r="AJ714" s="306"/>
      <c r="AK714" s="306"/>
      <c r="AL714" s="306"/>
      <c r="AM714" s="306"/>
      <c r="AN714" s="306"/>
      <c r="AO714" s="306"/>
      <c r="AP714" s="306"/>
      <c r="AQ714" s="306"/>
      <c r="AR714" s="306"/>
      <c r="AS714" s="306"/>
      <c r="AT714" s="306"/>
      <c r="AU714" s="306"/>
      <c r="AV714" s="306"/>
      <c r="AW714" s="306"/>
      <c r="AX714" s="306"/>
      <c r="AY714" s="306"/>
      <c r="AZ714" s="306"/>
      <c r="BA714" s="306"/>
      <c r="BB714" s="306"/>
      <c r="BC714" s="306"/>
      <c r="BD714" s="306"/>
      <c r="BE714" s="306"/>
      <c r="BF714" s="306"/>
      <c r="BG714" s="306"/>
      <c r="BH714" s="306"/>
      <c r="BI714" s="306"/>
      <c r="BJ714" s="306"/>
      <c r="BK714" s="306"/>
      <c r="BL714" s="306"/>
      <c r="BM714" s="306"/>
      <c r="BN714" s="306"/>
      <c r="BO714" s="306"/>
      <c r="BP714" s="306"/>
    </row>
    <row r="715" spans="8:68" s="308" customFormat="1" x14ac:dyDescent="0.35">
      <c r="H715" s="324"/>
      <c r="J715" s="342"/>
      <c r="K715" s="342"/>
      <c r="L715" s="342"/>
      <c r="M715" s="306"/>
      <c r="N715" s="306"/>
      <c r="O715" s="306"/>
      <c r="P715" s="306"/>
      <c r="Q715" s="306"/>
      <c r="R715" s="306"/>
      <c r="S715" s="306"/>
      <c r="T715" s="306"/>
      <c r="U715" s="306"/>
      <c r="V715" s="306"/>
      <c r="W715" s="306"/>
      <c r="X715" s="306"/>
      <c r="Y715" s="306"/>
      <c r="Z715" s="306"/>
      <c r="AA715" s="306"/>
      <c r="AB715" s="306"/>
      <c r="AC715" s="306"/>
      <c r="AD715" s="306"/>
      <c r="AE715" s="306"/>
      <c r="AF715" s="306"/>
      <c r="AG715" s="306"/>
      <c r="AH715" s="306"/>
      <c r="AI715" s="306"/>
      <c r="AJ715" s="306"/>
      <c r="AK715" s="306"/>
      <c r="AL715" s="306"/>
      <c r="AM715" s="306"/>
      <c r="AN715" s="306"/>
      <c r="AO715" s="306"/>
      <c r="AP715" s="306"/>
      <c r="AQ715" s="306"/>
      <c r="AR715" s="306"/>
      <c r="AS715" s="306"/>
      <c r="AT715" s="306"/>
      <c r="AU715" s="306"/>
      <c r="AV715" s="306"/>
      <c r="AW715" s="306"/>
      <c r="AX715" s="306"/>
      <c r="AY715" s="306"/>
      <c r="AZ715" s="306"/>
      <c r="BA715" s="306"/>
      <c r="BB715" s="306"/>
      <c r="BC715" s="306"/>
      <c r="BD715" s="306"/>
      <c r="BE715" s="306"/>
      <c r="BF715" s="306"/>
      <c r="BG715" s="306"/>
      <c r="BH715" s="306"/>
      <c r="BI715" s="306"/>
      <c r="BJ715" s="306"/>
      <c r="BK715" s="306"/>
      <c r="BL715" s="306"/>
      <c r="BM715" s="306"/>
      <c r="BN715" s="306"/>
      <c r="BO715" s="306"/>
      <c r="BP715" s="306"/>
    </row>
    <row r="716" spans="8:68" s="308" customFormat="1" x14ac:dyDescent="0.35">
      <c r="H716" s="324"/>
      <c r="J716" s="342"/>
      <c r="K716" s="342"/>
      <c r="L716" s="342"/>
      <c r="M716" s="306"/>
      <c r="N716" s="306"/>
      <c r="O716" s="306"/>
      <c r="P716" s="306"/>
      <c r="Q716" s="306"/>
      <c r="R716" s="306"/>
      <c r="S716" s="306"/>
      <c r="T716" s="306"/>
      <c r="U716" s="306"/>
      <c r="V716" s="306"/>
      <c r="W716" s="306"/>
      <c r="X716" s="306"/>
      <c r="Y716" s="306"/>
      <c r="Z716" s="306"/>
      <c r="AA716" s="306"/>
      <c r="AB716" s="306"/>
      <c r="AC716" s="306"/>
      <c r="AD716" s="306"/>
      <c r="AE716" s="306"/>
      <c r="AF716" s="306"/>
      <c r="AG716" s="306"/>
      <c r="AH716" s="306"/>
      <c r="AI716" s="306"/>
      <c r="AJ716" s="306"/>
      <c r="AK716" s="306"/>
      <c r="AL716" s="306"/>
      <c r="AM716" s="306"/>
      <c r="AN716" s="306"/>
      <c r="AO716" s="306"/>
      <c r="AP716" s="306"/>
      <c r="AQ716" s="306"/>
      <c r="AR716" s="306"/>
      <c r="AS716" s="306"/>
      <c r="AT716" s="306"/>
      <c r="AU716" s="306"/>
      <c r="AV716" s="306"/>
      <c r="AW716" s="306"/>
      <c r="AX716" s="306"/>
      <c r="AY716" s="306"/>
      <c r="AZ716" s="306"/>
      <c r="BA716" s="306"/>
      <c r="BB716" s="306"/>
      <c r="BC716" s="306"/>
      <c r="BD716" s="306"/>
      <c r="BE716" s="306"/>
      <c r="BF716" s="306"/>
      <c r="BG716" s="306"/>
      <c r="BH716" s="306"/>
      <c r="BI716" s="306"/>
      <c r="BJ716" s="306"/>
      <c r="BK716" s="306"/>
      <c r="BL716" s="306"/>
      <c r="BM716" s="306"/>
      <c r="BN716" s="306"/>
      <c r="BO716" s="306"/>
      <c r="BP716" s="306"/>
    </row>
    <row r="717" spans="8:68" s="308" customFormat="1" x14ac:dyDescent="0.35">
      <c r="H717" s="324"/>
      <c r="J717" s="342"/>
      <c r="K717" s="342"/>
      <c r="L717" s="342"/>
      <c r="M717" s="306"/>
      <c r="N717" s="306"/>
      <c r="O717" s="306"/>
      <c r="P717" s="306"/>
      <c r="Q717" s="306"/>
      <c r="R717" s="306"/>
      <c r="S717" s="306"/>
      <c r="T717" s="306"/>
      <c r="U717" s="306"/>
      <c r="V717" s="306"/>
      <c r="W717" s="306"/>
      <c r="X717" s="306"/>
      <c r="Y717" s="306"/>
      <c r="Z717" s="306"/>
      <c r="AA717" s="306"/>
      <c r="AB717" s="306"/>
      <c r="AC717" s="306"/>
      <c r="AD717" s="306"/>
      <c r="AE717" s="306"/>
      <c r="AF717" s="306"/>
      <c r="AG717" s="306"/>
      <c r="AH717" s="306"/>
      <c r="AI717" s="306"/>
      <c r="AJ717" s="306"/>
      <c r="AK717" s="306"/>
      <c r="AL717" s="306"/>
      <c r="AM717" s="306"/>
      <c r="AN717" s="306"/>
      <c r="AO717" s="306"/>
      <c r="AP717" s="306"/>
      <c r="AQ717" s="306"/>
      <c r="AR717" s="306"/>
      <c r="AS717" s="306"/>
      <c r="AT717" s="306"/>
      <c r="AU717" s="306"/>
      <c r="AV717" s="306"/>
      <c r="AW717" s="306"/>
      <c r="AX717" s="306"/>
      <c r="AY717" s="306"/>
      <c r="AZ717" s="306"/>
      <c r="BA717" s="306"/>
      <c r="BB717" s="306"/>
      <c r="BC717" s="306"/>
      <c r="BD717" s="306"/>
      <c r="BE717" s="306"/>
      <c r="BF717" s="306"/>
      <c r="BG717" s="306"/>
      <c r="BH717" s="306"/>
      <c r="BI717" s="306"/>
      <c r="BJ717" s="306"/>
      <c r="BK717" s="306"/>
      <c r="BL717" s="306"/>
      <c r="BM717" s="306"/>
      <c r="BN717" s="306"/>
      <c r="BO717" s="306"/>
      <c r="BP717" s="306"/>
    </row>
    <row r="718" spans="8:68" s="308" customFormat="1" x14ac:dyDescent="0.35">
      <c r="H718" s="324"/>
      <c r="J718" s="342"/>
      <c r="K718" s="342"/>
      <c r="L718" s="342"/>
      <c r="M718" s="306"/>
      <c r="N718" s="306"/>
      <c r="O718" s="306"/>
      <c r="P718" s="306"/>
      <c r="Q718" s="306"/>
      <c r="R718" s="306"/>
      <c r="S718" s="306"/>
      <c r="T718" s="306"/>
      <c r="U718" s="306"/>
      <c r="V718" s="306"/>
      <c r="W718" s="306"/>
      <c r="X718" s="306"/>
      <c r="Y718" s="306"/>
      <c r="Z718" s="306"/>
      <c r="AA718" s="306"/>
      <c r="AB718" s="306"/>
      <c r="AC718" s="306"/>
      <c r="AD718" s="306"/>
      <c r="AE718" s="306"/>
      <c r="AF718" s="306"/>
      <c r="AG718" s="306"/>
      <c r="AH718" s="306"/>
      <c r="AI718" s="306"/>
      <c r="AJ718" s="306"/>
      <c r="AK718" s="306"/>
      <c r="AL718" s="306"/>
      <c r="AM718" s="306"/>
      <c r="AN718" s="306"/>
      <c r="AO718" s="306"/>
      <c r="AP718" s="306"/>
      <c r="AQ718" s="306"/>
      <c r="AR718" s="306"/>
      <c r="AS718" s="306"/>
      <c r="AT718" s="306"/>
      <c r="AU718" s="306"/>
      <c r="AV718" s="306"/>
      <c r="AW718" s="306"/>
      <c r="AX718" s="306"/>
      <c r="AY718" s="306"/>
      <c r="AZ718" s="306"/>
      <c r="BA718" s="306"/>
      <c r="BB718" s="306"/>
      <c r="BC718" s="306"/>
      <c r="BD718" s="306"/>
      <c r="BE718" s="306"/>
      <c r="BF718" s="306"/>
      <c r="BG718" s="306"/>
      <c r="BH718" s="306"/>
      <c r="BI718" s="306"/>
      <c r="BJ718" s="306"/>
      <c r="BK718" s="306"/>
      <c r="BL718" s="306"/>
      <c r="BM718" s="306"/>
      <c r="BN718" s="306"/>
      <c r="BO718" s="306"/>
      <c r="BP718" s="306"/>
    </row>
    <row r="719" spans="8:68" s="308" customFormat="1" x14ac:dyDescent="0.35">
      <c r="H719" s="324"/>
      <c r="J719" s="342"/>
      <c r="K719" s="342"/>
      <c r="L719" s="342"/>
      <c r="M719" s="306"/>
      <c r="N719" s="306"/>
      <c r="O719" s="306"/>
      <c r="P719" s="306"/>
      <c r="Q719" s="306"/>
      <c r="R719" s="306"/>
      <c r="S719" s="306"/>
      <c r="T719" s="306"/>
      <c r="U719" s="306"/>
      <c r="V719" s="306"/>
      <c r="W719" s="306"/>
      <c r="X719" s="306"/>
      <c r="Y719" s="306"/>
      <c r="Z719" s="306"/>
      <c r="AA719" s="306"/>
      <c r="AB719" s="306"/>
      <c r="AC719" s="306"/>
      <c r="AD719" s="306"/>
      <c r="AE719" s="306"/>
      <c r="AF719" s="306"/>
      <c r="AG719" s="306"/>
      <c r="AH719" s="306"/>
      <c r="AI719" s="306"/>
      <c r="AJ719" s="306"/>
      <c r="AK719" s="306"/>
      <c r="AL719" s="306"/>
      <c r="AM719" s="306"/>
      <c r="AN719" s="306"/>
      <c r="AO719" s="306"/>
      <c r="AP719" s="306"/>
      <c r="AQ719" s="306"/>
      <c r="AR719" s="306"/>
      <c r="AS719" s="306"/>
      <c r="AT719" s="306"/>
      <c r="AU719" s="306"/>
      <c r="AV719" s="306"/>
      <c r="AW719" s="306"/>
      <c r="AX719" s="306"/>
      <c r="AY719" s="306"/>
      <c r="AZ719" s="306"/>
      <c r="BA719" s="306"/>
      <c r="BB719" s="306"/>
      <c r="BC719" s="306"/>
      <c r="BD719" s="306"/>
      <c r="BE719" s="306"/>
      <c r="BF719" s="306"/>
      <c r="BG719" s="306"/>
      <c r="BH719" s="306"/>
      <c r="BI719" s="306"/>
      <c r="BJ719" s="306"/>
      <c r="BK719" s="306"/>
      <c r="BL719" s="306"/>
      <c r="BM719" s="306"/>
      <c r="BN719" s="306"/>
      <c r="BO719" s="306"/>
      <c r="BP719" s="306"/>
    </row>
    <row r="720" spans="8:68" s="308" customFormat="1" x14ac:dyDescent="0.35">
      <c r="H720" s="324"/>
      <c r="J720" s="342"/>
      <c r="K720" s="342"/>
      <c r="L720" s="342"/>
      <c r="M720" s="306"/>
      <c r="N720" s="306"/>
      <c r="O720" s="306"/>
      <c r="P720" s="306"/>
      <c r="Q720" s="306"/>
      <c r="R720" s="306"/>
      <c r="S720" s="306"/>
      <c r="T720" s="306"/>
      <c r="U720" s="306"/>
      <c r="V720" s="306"/>
      <c r="W720" s="306"/>
      <c r="X720" s="306"/>
      <c r="Y720" s="306"/>
      <c r="Z720" s="306"/>
      <c r="AA720" s="306"/>
      <c r="AB720" s="306"/>
      <c r="AC720" s="306"/>
      <c r="AD720" s="306"/>
      <c r="AE720" s="306"/>
      <c r="AF720" s="306"/>
      <c r="AG720" s="306"/>
      <c r="AH720" s="306"/>
      <c r="AI720" s="306"/>
      <c r="AJ720" s="306"/>
      <c r="AK720" s="306"/>
      <c r="AL720" s="306"/>
      <c r="AM720" s="306"/>
      <c r="AN720" s="306"/>
      <c r="AO720" s="306"/>
      <c r="AP720" s="306"/>
      <c r="AQ720" s="306"/>
      <c r="AR720" s="306"/>
      <c r="AS720" s="306"/>
      <c r="AT720" s="306"/>
      <c r="AU720" s="306"/>
      <c r="AV720" s="306"/>
      <c r="AW720" s="306"/>
      <c r="AX720" s="306"/>
      <c r="AY720" s="306"/>
      <c r="AZ720" s="306"/>
      <c r="BA720" s="306"/>
      <c r="BB720" s="306"/>
      <c r="BC720" s="306"/>
      <c r="BD720" s="306"/>
      <c r="BE720" s="306"/>
      <c r="BF720" s="306"/>
      <c r="BG720" s="306"/>
      <c r="BH720" s="306"/>
      <c r="BI720" s="306"/>
      <c r="BJ720" s="306"/>
      <c r="BK720" s="306"/>
      <c r="BL720" s="306"/>
      <c r="BM720" s="306"/>
      <c r="BN720" s="306"/>
      <c r="BO720" s="306"/>
      <c r="BP720" s="306"/>
    </row>
    <row r="721" spans="8:68" s="308" customFormat="1" x14ac:dyDescent="0.35">
      <c r="H721" s="324"/>
      <c r="J721" s="342"/>
      <c r="K721" s="342"/>
      <c r="L721" s="342"/>
      <c r="M721" s="306"/>
      <c r="N721" s="306"/>
      <c r="O721" s="306"/>
      <c r="P721" s="306"/>
      <c r="Q721" s="306"/>
      <c r="R721" s="306"/>
      <c r="S721" s="306"/>
      <c r="T721" s="306"/>
      <c r="U721" s="306"/>
      <c r="V721" s="306"/>
      <c r="W721" s="306"/>
      <c r="X721" s="306"/>
      <c r="Y721" s="306"/>
      <c r="Z721" s="306"/>
      <c r="AA721" s="306"/>
      <c r="AB721" s="306"/>
      <c r="AC721" s="306"/>
      <c r="AD721" s="306"/>
      <c r="AE721" s="306"/>
      <c r="AF721" s="306"/>
      <c r="AG721" s="306"/>
      <c r="AH721" s="306"/>
      <c r="AI721" s="306"/>
      <c r="AJ721" s="306"/>
      <c r="AK721" s="306"/>
      <c r="AL721" s="306"/>
      <c r="AM721" s="306"/>
      <c r="AN721" s="306"/>
      <c r="AO721" s="306"/>
      <c r="AP721" s="306"/>
      <c r="AQ721" s="306"/>
      <c r="AR721" s="306"/>
      <c r="AS721" s="306"/>
      <c r="AT721" s="306"/>
      <c r="AU721" s="306"/>
      <c r="AV721" s="306"/>
      <c r="AW721" s="306"/>
      <c r="AX721" s="306"/>
      <c r="AY721" s="306"/>
      <c r="AZ721" s="306"/>
      <c r="BA721" s="306"/>
      <c r="BB721" s="306"/>
      <c r="BC721" s="306"/>
      <c r="BD721" s="306"/>
      <c r="BE721" s="306"/>
      <c r="BF721" s="306"/>
      <c r="BG721" s="306"/>
      <c r="BH721" s="306"/>
      <c r="BI721" s="306"/>
      <c r="BJ721" s="306"/>
      <c r="BK721" s="306"/>
      <c r="BL721" s="306"/>
      <c r="BM721" s="306"/>
      <c r="BN721" s="306"/>
      <c r="BO721" s="306"/>
      <c r="BP721" s="306"/>
    </row>
    <row r="722" spans="8:68" s="308" customFormat="1" x14ac:dyDescent="0.35">
      <c r="H722" s="324"/>
      <c r="J722" s="342"/>
      <c r="K722" s="342"/>
      <c r="L722" s="342"/>
      <c r="M722" s="306"/>
      <c r="N722" s="306"/>
      <c r="O722" s="306"/>
      <c r="P722" s="306"/>
      <c r="Q722" s="306"/>
      <c r="R722" s="306"/>
      <c r="S722" s="306"/>
      <c r="T722" s="306"/>
      <c r="U722" s="306"/>
      <c r="V722" s="306"/>
      <c r="W722" s="306"/>
      <c r="X722" s="306"/>
      <c r="Y722" s="306"/>
      <c r="Z722" s="306"/>
      <c r="AA722" s="306"/>
      <c r="AB722" s="306"/>
      <c r="AC722" s="306"/>
      <c r="AD722" s="306"/>
      <c r="AE722" s="306"/>
      <c r="AF722" s="306"/>
      <c r="AG722" s="306"/>
      <c r="AH722" s="306"/>
      <c r="AI722" s="306"/>
      <c r="AJ722" s="306"/>
      <c r="AK722" s="306"/>
      <c r="AL722" s="306"/>
      <c r="AM722" s="306"/>
      <c r="AN722" s="306"/>
      <c r="AO722" s="306"/>
      <c r="AP722" s="306"/>
      <c r="AQ722" s="306"/>
      <c r="AR722" s="306"/>
      <c r="AS722" s="306"/>
      <c r="AT722" s="306"/>
      <c r="AU722" s="306"/>
      <c r="AV722" s="306"/>
      <c r="AW722" s="306"/>
      <c r="AX722" s="306"/>
      <c r="AY722" s="306"/>
      <c r="AZ722" s="306"/>
      <c r="BA722" s="306"/>
      <c r="BB722" s="306"/>
      <c r="BC722" s="306"/>
      <c r="BD722" s="306"/>
      <c r="BE722" s="306"/>
      <c r="BF722" s="306"/>
      <c r="BG722" s="306"/>
      <c r="BH722" s="306"/>
      <c r="BI722" s="306"/>
      <c r="BJ722" s="306"/>
      <c r="BK722" s="306"/>
      <c r="BL722" s="306"/>
      <c r="BM722" s="306"/>
      <c r="BN722" s="306"/>
      <c r="BO722" s="306"/>
      <c r="BP722" s="306"/>
    </row>
    <row r="723" spans="8:68" s="308" customFormat="1" x14ac:dyDescent="0.35">
      <c r="H723" s="324"/>
      <c r="J723" s="342"/>
      <c r="K723" s="342"/>
      <c r="L723" s="342"/>
      <c r="M723" s="306"/>
      <c r="N723" s="306"/>
      <c r="O723" s="306"/>
      <c r="P723" s="306"/>
      <c r="Q723" s="306"/>
      <c r="R723" s="306"/>
      <c r="S723" s="306"/>
      <c r="T723" s="306"/>
      <c r="U723" s="306"/>
      <c r="V723" s="306"/>
      <c r="W723" s="306"/>
      <c r="X723" s="306"/>
      <c r="Y723" s="306"/>
      <c r="Z723" s="306"/>
      <c r="AA723" s="306"/>
      <c r="AB723" s="306"/>
      <c r="AC723" s="306"/>
      <c r="AD723" s="306"/>
      <c r="AE723" s="306"/>
      <c r="AF723" s="306"/>
      <c r="AG723" s="306"/>
      <c r="AH723" s="306"/>
      <c r="AI723" s="306"/>
      <c r="AJ723" s="306"/>
      <c r="AK723" s="306"/>
      <c r="AL723" s="306"/>
      <c r="AM723" s="306"/>
      <c r="AN723" s="306"/>
      <c r="AO723" s="306"/>
      <c r="AP723" s="306"/>
      <c r="AQ723" s="306"/>
      <c r="AR723" s="306"/>
      <c r="AS723" s="306"/>
      <c r="AT723" s="306"/>
      <c r="AU723" s="306"/>
      <c r="AV723" s="306"/>
      <c r="AW723" s="306"/>
      <c r="AX723" s="306"/>
      <c r="AY723" s="306"/>
      <c r="AZ723" s="306"/>
      <c r="BA723" s="306"/>
      <c r="BB723" s="306"/>
      <c r="BC723" s="306"/>
      <c r="BD723" s="306"/>
      <c r="BE723" s="306"/>
      <c r="BF723" s="306"/>
      <c r="BG723" s="306"/>
      <c r="BH723" s="306"/>
      <c r="BI723" s="306"/>
      <c r="BJ723" s="306"/>
      <c r="BK723" s="306"/>
      <c r="BL723" s="306"/>
      <c r="BM723" s="306"/>
      <c r="BN723" s="306"/>
      <c r="BO723" s="306"/>
      <c r="BP723" s="306"/>
    </row>
    <row r="724" spans="8:68" s="308" customFormat="1" x14ac:dyDescent="0.35">
      <c r="H724" s="324"/>
      <c r="J724" s="342"/>
      <c r="K724" s="342"/>
      <c r="L724" s="342"/>
      <c r="M724" s="306"/>
      <c r="N724" s="306"/>
      <c r="O724" s="306"/>
      <c r="P724" s="306"/>
      <c r="Q724" s="306"/>
      <c r="R724" s="306"/>
      <c r="S724" s="306"/>
      <c r="T724" s="306"/>
      <c r="U724" s="306"/>
      <c r="V724" s="306"/>
      <c r="W724" s="306"/>
      <c r="X724" s="306"/>
      <c r="Y724" s="306"/>
      <c r="Z724" s="306"/>
      <c r="AA724" s="306"/>
      <c r="AB724" s="306"/>
      <c r="AC724" s="306"/>
      <c r="AD724" s="306"/>
      <c r="AE724" s="306"/>
      <c r="AF724" s="306"/>
      <c r="AG724" s="306"/>
      <c r="AH724" s="306"/>
      <c r="AI724" s="306"/>
      <c r="AJ724" s="306"/>
      <c r="AK724" s="306"/>
      <c r="AL724" s="306"/>
      <c r="AM724" s="306"/>
      <c r="AN724" s="306"/>
      <c r="AO724" s="306"/>
      <c r="AP724" s="306"/>
      <c r="AQ724" s="306"/>
      <c r="AR724" s="306"/>
      <c r="AS724" s="306"/>
      <c r="AT724" s="306"/>
      <c r="AU724" s="306"/>
      <c r="AV724" s="306"/>
      <c r="AW724" s="306"/>
      <c r="AX724" s="306"/>
      <c r="AY724" s="306"/>
      <c r="AZ724" s="306"/>
      <c r="BA724" s="306"/>
      <c r="BB724" s="306"/>
      <c r="BC724" s="306"/>
      <c r="BD724" s="306"/>
      <c r="BE724" s="306"/>
      <c r="BF724" s="306"/>
      <c r="BG724" s="306"/>
      <c r="BH724" s="306"/>
      <c r="BI724" s="306"/>
      <c r="BJ724" s="306"/>
      <c r="BK724" s="306"/>
      <c r="BL724" s="306"/>
      <c r="BM724" s="306"/>
      <c r="BN724" s="306"/>
      <c r="BO724" s="306"/>
      <c r="BP724" s="306"/>
    </row>
    <row r="725" spans="8:68" s="308" customFormat="1" x14ac:dyDescent="0.35">
      <c r="H725" s="324"/>
      <c r="J725" s="342"/>
      <c r="K725" s="342"/>
      <c r="L725" s="342"/>
      <c r="M725" s="306"/>
      <c r="N725" s="306"/>
      <c r="O725" s="306"/>
      <c r="P725" s="306"/>
      <c r="Q725" s="306"/>
      <c r="R725" s="306"/>
      <c r="S725" s="306"/>
      <c r="T725" s="306"/>
      <c r="U725" s="306"/>
      <c r="V725" s="306"/>
      <c r="W725" s="306"/>
      <c r="X725" s="306"/>
      <c r="Y725" s="306"/>
      <c r="Z725" s="306"/>
      <c r="AA725" s="306"/>
      <c r="AB725" s="306"/>
      <c r="AC725" s="306"/>
      <c r="AD725" s="306"/>
      <c r="AE725" s="306"/>
      <c r="AF725" s="306"/>
      <c r="AG725" s="306"/>
      <c r="AH725" s="306"/>
      <c r="AI725" s="306"/>
      <c r="AJ725" s="306"/>
      <c r="AK725" s="306"/>
      <c r="AL725" s="306"/>
      <c r="AM725" s="306"/>
      <c r="AN725" s="306"/>
      <c r="AO725" s="306"/>
      <c r="AP725" s="306"/>
      <c r="AQ725" s="306"/>
      <c r="AR725" s="306"/>
      <c r="AS725" s="306"/>
      <c r="AT725" s="306"/>
      <c r="AU725" s="306"/>
      <c r="AV725" s="306"/>
      <c r="AW725" s="306"/>
      <c r="AX725" s="306"/>
      <c r="AY725" s="306"/>
      <c r="AZ725" s="306"/>
      <c r="BA725" s="306"/>
      <c r="BB725" s="306"/>
      <c r="BC725" s="306"/>
      <c r="BD725" s="306"/>
      <c r="BE725" s="306"/>
      <c r="BF725" s="306"/>
      <c r="BG725" s="306"/>
      <c r="BH725" s="306"/>
      <c r="BI725" s="306"/>
      <c r="BJ725" s="306"/>
      <c r="BK725" s="306"/>
      <c r="BL725" s="306"/>
      <c r="BM725" s="306"/>
      <c r="BN725" s="306"/>
      <c r="BO725" s="306"/>
      <c r="BP725" s="306"/>
    </row>
    <row r="726" spans="8:68" s="308" customFormat="1" x14ac:dyDescent="0.35">
      <c r="H726" s="324"/>
      <c r="J726" s="342"/>
      <c r="K726" s="342"/>
      <c r="L726" s="342"/>
      <c r="M726" s="306"/>
      <c r="N726" s="306"/>
      <c r="O726" s="306"/>
      <c r="P726" s="306"/>
      <c r="Q726" s="306"/>
      <c r="R726" s="306"/>
      <c r="S726" s="306"/>
      <c r="T726" s="306"/>
      <c r="U726" s="306"/>
      <c r="V726" s="306"/>
      <c r="W726" s="306"/>
      <c r="X726" s="306"/>
      <c r="Y726" s="306"/>
      <c r="Z726" s="306"/>
      <c r="AA726" s="306"/>
      <c r="AB726" s="306"/>
      <c r="AC726" s="306"/>
      <c r="AD726" s="306"/>
      <c r="AE726" s="306"/>
      <c r="AF726" s="306"/>
      <c r="AG726" s="306"/>
      <c r="AH726" s="306"/>
      <c r="AI726" s="306"/>
      <c r="AJ726" s="306"/>
      <c r="AK726" s="306"/>
      <c r="AL726" s="306"/>
      <c r="AM726" s="306"/>
      <c r="AN726" s="306"/>
      <c r="AO726" s="306"/>
      <c r="AP726" s="306"/>
      <c r="AQ726" s="306"/>
      <c r="AR726" s="306"/>
      <c r="AS726" s="306"/>
      <c r="AT726" s="306"/>
      <c r="AU726" s="306"/>
      <c r="AV726" s="306"/>
      <c r="AW726" s="306"/>
      <c r="AX726" s="306"/>
      <c r="AY726" s="306"/>
      <c r="AZ726" s="306"/>
      <c r="BA726" s="306"/>
      <c r="BB726" s="306"/>
      <c r="BC726" s="306"/>
      <c r="BD726" s="306"/>
      <c r="BE726" s="306"/>
      <c r="BF726" s="306"/>
      <c r="BG726" s="306"/>
      <c r="BH726" s="306"/>
      <c r="BI726" s="306"/>
      <c r="BJ726" s="306"/>
      <c r="BK726" s="306"/>
      <c r="BL726" s="306"/>
      <c r="BM726" s="306"/>
      <c r="BN726" s="306"/>
      <c r="BO726" s="306"/>
      <c r="BP726" s="306"/>
    </row>
    <row r="727" spans="8:68" s="308" customFormat="1" x14ac:dyDescent="0.35">
      <c r="H727" s="324"/>
      <c r="J727" s="342"/>
      <c r="K727" s="342"/>
      <c r="L727" s="342"/>
      <c r="M727" s="306"/>
      <c r="N727" s="306"/>
      <c r="O727" s="306"/>
      <c r="P727" s="306"/>
      <c r="Q727" s="306"/>
      <c r="R727" s="306"/>
      <c r="S727" s="306"/>
      <c r="T727" s="306"/>
      <c r="U727" s="306"/>
      <c r="V727" s="306"/>
      <c r="W727" s="306"/>
      <c r="X727" s="306"/>
      <c r="Y727" s="306"/>
      <c r="Z727" s="306"/>
      <c r="AA727" s="306"/>
      <c r="AB727" s="306"/>
      <c r="AC727" s="306"/>
      <c r="AD727" s="306"/>
      <c r="AE727" s="306"/>
      <c r="AF727" s="306"/>
      <c r="AG727" s="306"/>
      <c r="AH727" s="306"/>
      <c r="AI727" s="306"/>
      <c r="AJ727" s="306"/>
      <c r="AK727" s="306"/>
      <c r="AL727" s="306"/>
      <c r="AM727" s="306"/>
      <c r="AN727" s="306"/>
      <c r="AO727" s="306"/>
      <c r="AP727" s="306"/>
      <c r="AQ727" s="306"/>
      <c r="AR727" s="306"/>
      <c r="AS727" s="306"/>
      <c r="AT727" s="306"/>
      <c r="AU727" s="306"/>
      <c r="AV727" s="306"/>
      <c r="AW727" s="306"/>
      <c r="AX727" s="306"/>
      <c r="AY727" s="306"/>
      <c r="AZ727" s="306"/>
      <c r="BA727" s="306"/>
      <c r="BB727" s="306"/>
      <c r="BC727" s="306"/>
      <c r="BD727" s="306"/>
      <c r="BE727" s="306"/>
      <c r="BF727" s="306"/>
      <c r="BG727" s="306"/>
      <c r="BH727" s="306"/>
      <c r="BI727" s="306"/>
      <c r="BJ727" s="306"/>
      <c r="BK727" s="306"/>
      <c r="BL727" s="306"/>
      <c r="BM727" s="306"/>
      <c r="BN727" s="306"/>
      <c r="BO727" s="306"/>
      <c r="BP727" s="306"/>
    </row>
    <row r="728" spans="8:68" s="308" customFormat="1" x14ac:dyDescent="0.35">
      <c r="H728" s="324"/>
      <c r="J728" s="342"/>
      <c r="K728" s="342"/>
      <c r="L728" s="342"/>
      <c r="M728" s="306"/>
      <c r="N728" s="306"/>
      <c r="O728" s="306"/>
      <c r="P728" s="306"/>
      <c r="Q728" s="306"/>
      <c r="R728" s="306"/>
      <c r="S728" s="306"/>
      <c r="T728" s="306"/>
      <c r="U728" s="306"/>
      <c r="V728" s="306"/>
      <c r="W728" s="306"/>
      <c r="X728" s="306"/>
      <c r="Y728" s="306"/>
      <c r="Z728" s="306"/>
      <c r="AA728" s="306"/>
      <c r="AB728" s="306"/>
      <c r="AC728" s="306"/>
      <c r="AD728" s="306"/>
      <c r="AE728" s="306"/>
      <c r="AF728" s="306"/>
      <c r="AG728" s="306"/>
      <c r="AH728" s="306"/>
      <c r="AI728" s="306"/>
      <c r="AJ728" s="306"/>
      <c r="AK728" s="306"/>
      <c r="AL728" s="306"/>
      <c r="AM728" s="306"/>
      <c r="AN728" s="306"/>
      <c r="AO728" s="306"/>
      <c r="AP728" s="306"/>
      <c r="AQ728" s="306"/>
      <c r="AR728" s="306"/>
      <c r="AS728" s="306"/>
      <c r="AT728" s="306"/>
      <c r="AU728" s="306"/>
      <c r="AV728" s="306"/>
      <c r="AW728" s="306"/>
      <c r="AX728" s="306"/>
      <c r="AY728" s="306"/>
      <c r="AZ728" s="306"/>
      <c r="BA728" s="306"/>
      <c r="BB728" s="306"/>
      <c r="BC728" s="306"/>
      <c r="BD728" s="306"/>
      <c r="BE728" s="306"/>
      <c r="BF728" s="306"/>
      <c r="BG728" s="306"/>
      <c r="BH728" s="306"/>
      <c r="BI728" s="306"/>
      <c r="BJ728" s="306"/>
      <c r="BK728" s="306"/>
      <c r="BL728" s="306"/>
      <c r="BM728" s="306"/>
      <c r="BN728" s="306"/>
      <c r="BO728" s="306"/>
      <c r="BP728" s="306"/>
    </row>
    <row r="729" spans="8:68" s="308" customFormat="1" x14ac:dyDescent="0.35">
      <c r="H729" s="324"/>
      <c r="J729" s="342"/>
      <c r="K729" s="342"/>
      <c r="L729" s="342"/>
      <c r="M729" s="306"/>
      <c r="N729" s="306"/>
      <c r="O729" s="306"/>
      <c r="P729" s="306"/>
      <c r="Q729" s="306"/>
      <c r="R729" s="306"/>
      <c r="S729" s="306"/>
      <c r="T729" s="306"/>
      <c r="U729" s="306"/>
      <c r="V729" s="306"/>
      <c r="W729" s="306"/>
      <c r="X729" s="306"/>
      <c r="Y729" s="306"/>
      <c r="Z729" s="306"/>
      <c r="AA729" s="306"/>
      <c r="AB729" s="306"/>
      <c r="AC729" s="306"/>
      <c r="AD729" s="306"/>
      <c r="AE729" s="306"/>
      <c r="AF729" s="306"/>
      <c r="AG729" s="306"/>
      <c r="AH729" s="306"/>
      <c r="AI729" s="306"/>
      <c r="AJ729" s="306"/>
      <c r="AK729" s="306"/>
      <c r="AL729" s="306"/>
      <c r="AM729" s="306"/>
      <c r="AN729" s="306"/>
      <c r="AO729" s="306"/>
      <c r="AP729" s="306"/>
      <c r="AQ729" s="306"/>
      <c r="AR729" s="306"/>
      <c r="AS729" s="306"/>
      <c r="AT729" s="306"/>
      <c r="AU729" s="306"/>
      <c r="AV729" s="306"/>
      <c r="AW729" s="306"/>
      <c r="AX729" s="306"/>
      <c r="AY729" s="306"/>
      <c r="AZ729" s="306"/>
      <c r="BA729" s="306"/>
      <c r="BB729" s="306"/>
      <c r="BC729" s="306"/>
      <c r="BD729" s="306"/>
      <c r="BE729" s="306"/>
      <c r="BF729" s="306"/>
      <c r="BG729" s="306"/>
      <c r="BH729" s="306"/>
      <c r="BI729" s="306"/>
      <c r="BJ729" s="306"/>
      <c r="BK729" s="306"/>
      <c r="BL729" s="306"/>
      <c r="BM729" s="306"/>
      <c r="BN729" s="306"/>
      <c r="BO729" s="306"/>
      <c r="BP729" s="306"/>
    </row>
    <row r="730" spans="8:68" s="308" customFormat="1" x14ac:dyDescent="0.35">
      <c r="H730" s="324"/>
      <c r="J730" s="342"/>
      <c r="K730" s="342"/>
      <c r="L730" s="342"/>
      <c r="M730" s="306"/>
      <c r="N730" s="306"/>
      <c r="O730" s="306"/>
      <c r="P730" s="306"/>
      <c r="Q730" s="306"/>
      <c r="R730" s="306"/>
      <c r="S730" s="306"/>
      <c r="T730" s="306"/>
      <c r="U730" s="306"/>
      <c r="V730" s="306"/>
      <c r="W730" s="306"/>
      <c r="X730" s="306"/>
      <c r="Y730" s="306"/>
      <c r="Z730" s="306"/>
      <c r="AA730" s="306"/>
      <c r="AB730" s="306"/>
      <c r="AC730" s="306"/>
      <c r="AD730" s="306"/>
      <c r="AE730" s="306"/>
      <c r="AF730" s="306"/>
      <c r="AG730" s="306"/>
      <c r="AH730" s="306"/>
      <c r="AI730" s="306"/>
      <c r="AJ730" s="306"/>
      <c r="AK730" s="306"/>
      <c r="AL730" s="306"/>
      <c r="AM730" s="306"/>
      <c r="AN730" s="306"/>
      <c r="AO730" s="306"/>
      <c r="AP730" s="306"/>
      <c r="AQ730" s="306"/>
      <c r="AR730" s="306"/>
      <c r="AS730" s="306"/>
      <c r="AT730" s="306"/>
      <c r="AU730" s="306"/>
      <c r="AV730" s="306"/>
      <c r="AW730" s="306"/>
      <c r="AX730" s="306"/>
      <c r="AY730" s="306"/>
      <c r="AZ730" s="306"/>
      <c r="BA730" s="306"/>
      <c r="BB730" s="306"/>
      <c r="BC730" s="306"/>
      <c r="BD730" s="306"/>
      <c r="BE730" s="306"/>
      <c r="BF730" s="306"/>
      <c r="BG730" s="306"/>
      <c r="BH730" s="306"/>
      <c r="BI730" s="306"/>
      <c r="BJ730" s="306"/>
      <c r="BK730" s="306"/>
      <c r="BL730" s="306"/>
      <c r="BM730" s="306"/>
      <c r="BN730" s="306"/>
      <c r="BO730" s="306"/>
      <c r="BP730" s="306"/>
    </row>
    <row r="731" spans="8:68" s="308" customFormat="1" x14ac:dyDescent="0.35">
      <c r="H731" s="324"/>
      <c r="J731" s="342"/>
      <c r="K731" s="342"/>
      <c r="L731" s="342"/>
      <c r="M731" s="306"/>
      <c r="N731" s="306"/>
      <c r="O731" s="306"/>
      <c r="P731" s="306"/>
      <c r="Q731" s="306"/>
      <c r="R731" s="306"/>
      <c r="S731" s="306"/>
      <c r="T731" s="306"/>
      <c r="U731" s="306"/>
      <c r="V731" s="306"/>
      <c r="W731" s="306"/>
      <c r="X731" s="306"/>
      <c r="Y731" s="306"/>
      <c r="Z731" s="306"/>
      <c r="AA731" s="306"/>
      <c r="AB731" s="306"/>
      <c r="AC731" s="306"/>
      <c r="AD731" s="306"/>
      <c r="AE731" s="306"/>
      <c r="AF731" s="306"/>
      <c r="AG731" s="306"/>
      <c r="AH731" s="306"/>
      <c r="AI731" s="306"/>
      <c r="AJ731" s="306"/>
      <c r="AK731" s="306"/>
      <c r="AL731" s="306"/>
      <c r="AM731" s="306"/>
      <c r="AN731" s="306"/>
      <c r="AO731" s="306"/>
      <c r="AP731" s="306"/>
      <c r="AQ731" s="306"/>
      <c r="AR731" s="306"/>
      <c r="AS731" s="306"/>
      <c r="AT731" s="306"/>
      <c r="AU731" s="306"/>
      <c r="AV731" s="306"/>
      <c r="AW731" s="306"/>
      <c r="AX731" s="306"/>
      <c r="AY731" s="306"/>
      <c r="AZ731" s="306"/>
      <c r="BA731" s="306"/>
      <c r="BB731" s="306"/>
      <c r="BC731" s="306"/>
      <c r="BD731" s="306"/>
      <c r="BE731" s="306"/>
      <c r="BF731" s="306"/>
      <c r="BG731" s="306"/>
      <c r="BH731" s="306"/>
      <c r="BI731" s="306"/>
      <c r="BJ731" s="306"/>
      <c r="BK731" s="306"/>
      <c r="BL731" s="306"/>
      <c r="BM731" s="306"/>
      <c r="BN731" s="306"/>
      <c r="BO731" s="306"/>
      <c r="BP731" s="306"/>
    </row>
    <row r="732" spans="8:68" s="308" customFormat="1" x14ac:dyDescent="0.35">
      <c r="H732" s="324"/>
      <c r="J732" s="342"/>
      <c r="K732" s="342"/>
      <c r="L732" s="342"/>
      <c r="M732" s="306"/>
      <c r="N732" s="306"/>
      <c r="O732" s="306"/>
      <c r="P732" s="306"/>
      <c r="Q732" s="306"/>
      <c r="R732" s="306"/>
      <c r="S732" s="306"/>
      <c r="T732" s="306"/>
      <c r="U732" s="306"/>
      <c r="V732" s="306"/>
      <c r="W732" s="306"/>
      <c r="X732" s="306"/>
      <c r="Y732" s="306"/>
      <c r="Z732" s="306"/>
      <c r="AA732" s="306"/>
      <c r="AB732" s="306"/>
      <c r="AC732" s="306"/>
      <c r="AD732" s="306"/>
      <c r="AE732" s="306"/>
      <c r="AF732" s="306"/>
      <c r="AG732" s="306"/>
      <c r="AH732" s="306"/>
      <c r="AI732" s="306"/>
      <c r="AJ732" s="306"/>
      <c r="AK732" s="306"/>
      <c r="AL732" s="306"/>
      <c r="AM732" s="306"/>
      <c r="AN732" s="306"/>
      <c r="AO732" s="306"/>
      <c r="AP732" s="306"/>
      <c r="AQ732" s="306"/>
      <c r="AR732" s="306"/>
      <c r="AS732" s="306"/>
      <c r="AT732" s="306"/>
      <c r="AU732" s="306"/>
      <c r="AV732" s="306"/>
      <c r="AW732" s="306"/>
      <c r="AX732" s="306"/>
      <c r="AY732" s="306"/>
      <c r="AZ732" s="306"/>
      <c r="BA732" s="306"/>
      <c r="BB732" s="306"/>
      <c r="BC732" s="306"/>
      <c r="BD732" s="306"/>
      <c r="BE732" s="306"/>
      <c r="BF732" s="306"/>
      <c r="BG732" s="306"/>
      <c r="BH732" s="306"/>
      <c r="BI732" s="306"/>
      <c r="BJ732" s="306"/>
      <c r="BK732" s="306"/>
      <c r="BL732" s="306"/>
      <c r="BM732" s="306"/>
      <c r="BN732" s="306"/>
      <c r="BO732" s="306"/>
      <c r="BP732" s="306"/>
    </row>
    <row r="733" spans="8:68" s="308" customFormat="1" x14ac:dyDescent="0.35">
      <c r="H733" s="324"/>
      <c r="J733" s="342"/>
      <c r="K733" s="342"/>
      <c r="L733" s="342"/>
      <c r="M733" s="306"/>
      <c r="N733" s="306"/>
      <c r="O733" s="306"/>
      <c r="P733" s="306"/>
      <c r="Q733" s="306"/>
      <c r="R733" s="306"/>
      <c r="S733" s="306"/>
      <c r="T733" s="306"/>
      <c r="U733" s="306"/>
      <c r="V733" s="306"/>
      <c r="W733" s="306"/>
      <c r="X733" s="306"/>
      <c r="Y733" s="306"/>
      <c r="Z733" s="306"/>
      <c r="AA733" s="306"/>
      <c r="AB733" s="306"/>
      <c r="AC733" s="306"/>
      <c r="AD733" s="306"/>
      <c r="AE733" s="306"/>
      <c r="AF733" s="306"/>
      <c r="AG733" s="306"/>
      <c r="AH733" s="306"/>
      <c r="AI733" s="306"/>
      <c r="AJ733" s="306"/>
      <c r="AK733" s="306"/>
      <c r="AL733" s="306"/>
      <c r="AM733" s="306"/>
      <c r="AN733" s="306"/>
      <c r="AO733" s="306"/>
      <c r="AP733" s="306"/>
      <c r="AQ733" s="306"/>
      <c r="AR733" s="306"/>
      <c r="AS733" s="306"/>
      <c r="AT733" s="306"/>
      <c r="AU733" s="306"/>
      <c r="AV733" s="306"/>
      <c r="AW733" s="306"/>
      <c r="AX733" s="306"/>
      <c r="AY733" s="306"/>
      <c r="AZ733" s="306"/>
      <c r="BA733" s="306"/>
      <c r="BB733" s="306"/>
      <c r="BC733" s="306"/>
      <c r="BD733" s="306"/>
      <c r="BE733" s="306"/>
      <c r="BF733" s="306"/>
      <c r="BG733" s="306"/>
      <c r="BH733" s="306"/>
      <c r="BI733" s="306"/>
      <c r="BJ733" s="306"/>
      <c r="BK733" s="306"/>
      <c r="BL733" s="306"/>
      <c r="BM733" s="306"/>
      <c r="BN733" s="306"/>
      <c r="BO733" s="306"/>
      <c r="BP733" s="306"/>
    </row>
    <row r="734" spans="8:68" s="308" customFormat="1" x14ac:dyDescent="0.35">
      <c r="H734" s="324"/>
      <c r="J734" s="342"/>
      <c r="K734" s="342"/>
      <c r="L734" s="342"/>
      <c r="M734" s="306"/>
      <c r="N734" s="306"/>
      <c r="O734" s="306"/>
      <c r="P734" s="306"/>
      <c r="Q734" s="306"/>
      <c r="R734" s="306"/>
      <c r="S734" s="306"/>
      <c r="T734" s="306"/>
      <c r="U734" s="306"/>
      <c r="V734" s="306"/>
      <c r="W734" s="306"/>
      <c r="X734" s="306"/>
      <c r="Y734" s="306"/>
      <c r="Z734" s="306"/>
      <c r="AA734" s="306"/>
      <c r="AB734" s="306"/>
      <c r="AC734" s="306"/>
      <c r="AD734" s="306"/>
      <c r="AE734" s="306"/>
      <c r="AF734" s="306"/>
      <c r="AG734" s="306"/>
      <c r="AH734" s="306"/>
      <c r="AI734" s="306"/>
      <c r="AJ734" s="306"/>
      <c r="AK734" s="306"/>
      <c r="AL734" s="306"/>
      <c r="AM734" s="306"/>
      <c r="AN734" s="306"/>
      <c r="AO734" s="306"/>
      <c r="AP734" s="306"/>
      <c r="AQ734" s="306"/>
      <c r="AR734" s="306"/>
      <c r="AS734" s="306"/>
      <c r="AT734" s="306"/>
      <c r="AU734" s="306"/>
      <c r="AV734" s="306"/>
      <c r="AW734" s="306"/>
      <c r="AX734" s="306"/>
      <c r="AY734" s="306"/>
      <c r="AZ734" s="306"/>
      <c r="BA734" s="306"/>
      <c r="BB734" s="306"/>
      <c r="BC734" s="306"/>
      <c r="BD734" s="306"/>
      <c r="BE734" s="306"/>
      <c r="BF734" s="306"/>
      <c r="BG734" s="306"/>
      <c r="BH734" s="306"/>
      <c r="BI734" s="306"/>
      <c r="BJ734" s="306"/>
      <c r="BK734" s="306"/>
      <c r="BL734" s="306"/>
      <c r="BM734" s="306"/>
      <c r="BN734" s="306"/>
      <c r="BO734" s="306"/>
      <c r="BP734" s="306"/>
    </row>
    <row r="735" spans="8:68" s="308" customFormat="1" x14ac:dyDescent="0.35">
      <c r="H735" s="324"/>
      <c r="J735" s="342"/>
      <c r="K735" s="342"/>
      <c r="L735" s="342"/>
      <c r="M735" s="306"/>
      <c r="N735" s="306"/>
      <c r="O735" s="306"/>
      <c r="P735" s="306"/>
      <c r="Q735" s="306"/>
      <c r="R735" s="306"/>
      <c r="S735" s="306"/>
      <c r="T735" s="306"/>
      <c r="U735" s="306"/>
      <c r="V735" s="306"/>
      <c r="W735" s="306"/>
      <c r="X735" s="306"/>
      <c r="Y735" s="306"/>
      <c r="Z735" s="306"/>
      <c r="AA735" s="306"/>
      <c r="AB735" s="306"/>
      <c r="AC735" s="306"/>
      <c r="AD735" s="306"/>
      <c r="AE735" s="306"/>
      <c r="AF735" s="306"/>
      <c r="AG735" s="306"/>
      <c r="AH735" s="306"/>
      <c r="AI735" s="306"/>
      <c r="AJ735" s="306"/>
      <c r="AK735" s="306"/>
      <c r="AL735" s="306"/>
      <c r="AM735" s="306"/>
      <c r="AN735" s="306"/>
      <c r="AO735" s="306"/>
      <c r="AP735" s="306"/>
      <c r="AQ735" s="306"/>
      <c r="AR735" s="306"/>
      <c r="AS735" s="306"/>
      <c r="AT735" s="306"/>
      <c r="AU735" s="306"/>
      <c r="AV735" s="306"/>
      <c r="AW735" s="306"/>
      <c r="AX735" s="306"/>
      <c r="AY735" s="306"/>
      <c r="AZ735" s="306"/>
      <c r="BA735" s="306"/>
      <c r="BB735" s="306"/>
      <c r="BC735" s="306"/>
      <c r="BD735" s="306"/>
      <c r="BE735" s="306"/>
      <c r="BF735" s="306"/>
      <c r="BG735" s="306"/>
      <c r="BH735" s="306"/>
      <c r="BI735" s="306"/>
      <c r="BJ735" s="306"/>
      <c r="BK735" s="306"/>
      <c r="BL735" s="306"/>
      <c r="BM735" s="306"/>
      <c r="BN735" s="306"/>
      <c r="BO735" s="306"/>
      <c r="BP735" s="306"/>
    </row>
    <row r="736" spans="8:68" s="308" customFormat="1" x14ac:dyDescent="0.35">
      <c r="H736" s="324"/>
      <c r="J736" s="342"/>
      <c r="K736" s="342"/>
      <c r="L736" s="342"/>
      <c r="M736" s="306"/>
      <c r="N736" s="306"/>
      <c r="O736" s="306"/>
      <c r="P736" s="306"/>
      <c r="Q736" s="306"/>
      <c r="R736" s="306"/>
      <c r="S736" s="306"/>
      <c r="T736" s="306"/>
      <c r="U736" s="306"/>
      <c r="V736" s="306"/>
      <c r="W736" s="306"/>
      <c r="X736" s="306"/>
      <c r="Y736" s="306"/>
      <c r="Z736" s="306"/>
      <c r="AA736" s="306"/>
      <c r="AB736" s="306"/>
      <c r="AC736" s="306"/>
      <c r="AD736" s="306"/>
      <c r="AE736" s="306"/>
      <c r="AF736" s="306"/>
      <c r="AG736" s="306"/>
      <c r="AH736" s="306"/>
      <c r="AI736" s="306"/>
      <c r="AJ736" s="306"/>
      <c r="AK736" s="306"/>
      <c r="AL736" s="306"/>
      <c r="AM736" s="306"/>
      <c r="AN736" s="306"/>
      <c r="AO736" s="306"/>
      <c r="AP736" s="306"/>
      <c r="AQ736" s="306"/>
      <c r="AR736" s="306"/>
      <c r="AS736" s="306"/>
      <c r="AT736" s="306"/>
      <c r="AU736" s="306"/>
      <c r="AV736" s="306"/>
      <c r="AW736" s="306"/>
      <c r="AX736" s="306"/>
      <c r="AY736" s="306"/>
      <c r="AZ736" s="306"/>
      <c r="BA736" s="306"/>
      <c r="BB736" s="306"/>
      <c r="BC736" s="306"/>
      <c r="BD736" s="306"/>
      <c r="BE736" s="306"/>
      <c r="BF736" s="306"/>
      <c r="BG736" s="306"/>
      <c r="BH736" s="306"/>
      <c r="BI736" s="306"/>
      <c r="BJ736" s="306"/>
      <c r="BK736" s="306"/>
      <c r="BL736" s="306"/>
      <c r="BM736" s="306"/>
      <c r="BN736" s="306"/>
      <c r="BO736" s="306"/>
      <c r="BP736" s="306"/>
    </row>
    <row r="737" spans="8:68" s="308" customFormat="1" x14ac:dyDescent="0.35">
      <c r="H737" s="324"/>
      <c r="J737" s="342"/>
      <c r="K737" s="342"/>
      <c r="L737" s="342"/>
      <c r="M737" s="306"/>
      <c r="N737" s="306"/>
      <c r="O737" s="306"/>
      <c r="P737" s="306"/>
      <c r="Q737" s="306"/>
      <c r="R737" s="306"/>
      <c r="S737" s="306"/>
      <c r="T737" s="306"/>
      <c r="U737" s="306"/>
      <c r="V737" s="306"/>
      <c r="W737" s="306"/>
      <c r="X737" s="306"/>
      <c r="Y737" s="306"/>
      <c r="Z737" s="306"/>
      <c r="AA737" s="306"/>
      <c r="AB737" s="306"/>
      <c r="AC737" s="306"/>
      <c r="AD737" s="306"/>
      <c r="AE737" s="306"/>
      <c r="AF737" s="306"/>
      <c r="AG737" s="306"/>
      <c r="AH737" s="306"/>
      <c r="AI737" s="306"/>
      <c r="AJ737" s="306"/>
      <c r="AK737" s="306"/>
      <c r="AL737" s="306"/>
      <c r="AM737" s="306"/>
      <c r="AN737" s="306"/>
      <c r="AO737" s="306"/>
      <c r="AP737" s="306"/>
      <c r="AQ737" s="306"/>
      <c r="AR737" s="306"/>
      <c r="AS737" s="306"/>
      <c r="AT737" s="306"/>
      <c r="AU737" s="306"/>
      <c r="AV737" s="306"/>
      <c r="AW737" s="306"/>
      <c r="AX737" s="306"/>
      <c r="AY737" s="306"/>
      <c r="AZ737" s="306"/>
      <c r="BA737" s="306"/>
      <c r="BB737" s="306"/>
      <c r="BC737" s="306"/>
      <c r="BD737" s="306"/>
      <c r="BE737" s="306"/>
      <c r="BF737" s="306"/>
      <c r="BG737" s="306"/>
      <c r="BH737" s="306"/>
      <c r="BI737" s="306"/>
      <c r="BJ737" s="306"/>
      <c r="BK737" s="306"/>
      <c r="BL737" s="306"/>
      <c r="BM737" s="306"/>
      <c r="BN737" s="306"/>
      <c r="BO737" s="306"/>
      <c r="BP737" s="306"/>
    </row>
    <row r="738" spans="8:68" s="308" customFormat="1" x14ac:dyDescent="0.35">
      <c r="H738" s="324"/>
      <c r="J738" s="342"/>
      <c r="K738" s="342"/>
      <c r="L738" s="342"/>
      <c r="M738" s="306"/>
      <c r="N738" s="306"/>
      <c r="O738" s="306"/>
      <c r="P738" s="306"/>
      <c r="Q738" s="306"/>
      <c r="R738" s="306"/>
      <c r="S738" s="306"/>
      <c r="T738" s="306"/>
      <c r="U738" s="306"/>
      <c r="V738" s="306"/>
      <c r="W738" s="306"/>
      <c r="X738" s="306"/>
      <c r="Y738" s="306"/>
      <c r="Z738" s="306"/>
      <c r="AA738" s="306"/>
      <c r="AB738" s="306"/>
      <c r="AC738" s="306"/>
      <c r="AD738" s="306"/>
      <c r="AE738" s="306"/>
      <c r="AF738" s="306"/>
      <c r="AG738" s="306"/>
      <c r="AH738" s="306"/>
      <c r="AI738" s="306"/>
      <c r="AJ738" s="306"/>
      <c r="AK738" s="306"/>
      <c r="AL738" s="306"/>
      <c r="AM738" s="306"/>
      <c r="AN738" s="306"/>
      <c r="AO738" s="306"/>
      <c r="AP738" s="306"/>
      <c r="AQ738" s="306"/>
      <c r="AR738" s="306"/>
      <c r="AS738" s="306"/>
      <c r="AT738" s="306"/>
      <c r="AU738" s="306"/>
      <c r="AV738" s="306"/>
      <c r="AW738" s="306"/>
      <c r="AX738" s="306"/>
      <c r="AY738" s="306"/>
      <c r="AZ738" s="306"/>
      <c r="BA738" s="306"/>
      <c r="BB738" s="306"/>
      <c r="BC738" s="306"/>
      <c r="BD738" s="306"/>
      <c r="BE738" s="306"/>
      <c r="BF738" s="306"/>
      <c r="BG738" s="306"/>
      <c r="BH738" s="306"/>
      <c r="BI738" s="306"/>
      <c r="BJ738" s="306"/>
      <c r="BK738" s="306"/>
      <c r="BL738" s="306"/>
      <c r="BM738" s="306"/>
      <c r="BN738" s="306"/>
      <c r="BO738" s="306"/>
      <c r="BP738" s="306"/>
    </row>
    <row r="739" spans="8:68" s="308" customFormat="1" x14ac:dyDescent="0.35">
      <c r="H739" s="324"/>
      <c r="J739" s="342"/>
      <c r="K739" s="342"/>
      <c r="L739" s="342"/>
      <c r="M739" s="306"/>
      <c r="N739" s="306"/>
      <c r="O739" s="306"/>
      <c r="P739" s="306"/>
      <c r="Q739" s="306"/>
      <c r="R739" s="306"/>
      <c r="S739" s="306"/>
      <c r="T739" s="306"/>
      <c r="U739" s="306"/>
      <c r="V739" s="306"/>
      <c r="W739" s="306"/>
      <c r="X739" s="306"/>
      <c r="Y739" s="306"/>
      <c r="Z739" s="306"/>
      <c r="AA739" s="306"/>
      <c r="AB739" s="306"/>
      <c r="AC739" s="306"/>
      <c r="AD739" s="306"/>
      <c r="AE739" s="306"/>
      <c r="AF739" s="306"/>
      <c r="AG739" s="306"/>
      <c r="AH739" s="306"/>
      <c r="AI739" s="306"/>
      <c r="AJ739" s="306"/>
      <c r="AK739" s="306"/>
      <c r="AL739" s="306"/>
      <c r="AM739" s="306"/>
      <c r="AN739" s="306"/>
      <c r="AO739" s="306"/>
      <c r="AP739" s="306"/>
      <c r="AQ739" s="306"/>
      <c r="AR739" s="306"/>
      <c r="AS739" s="306"/>
      <c r="AT739" s="306"/>
      <c r="AU739" s="306"/>
      <c r="AV739" s="306"/>
      <c r="AW739" s="306"/>
      <c r="AX739" s="306"/>
      <c r="AY739" s="306"/>
      <c r="AZ739" s="306"/>
      <c r="BA739" s="306"/>
      <c r="BB739" s="306"/>
      <c r="BC739" s="306"/>
      <c r="BD739" s="306"/>
      <c r="BE739" s="306"/>
      <c r="BF739" s="306"/>
      <c r="BG739" s="306"/>
      <c r="BH739" s="306"/>
      <c r="BI739" s="306"/>
      <c r="BJ739" s="306"/>
      <c r="BK739" s="306"/>
      <c r="BL739" s="306"/>
      <c r="BM739" s="306"/>
      <c r="BN739" s="306"/>
      <c r="BO739" s="306"/>
      <c r="BP739" s="306"/>
    </row>
    <row r="740" spans="8:68" s="308" customFormat="1" x14ac:dyDescent="0.35">
      <c r="H740" s="324"/>
      <c r="J740" s="342"/>
      <c r="K740" s="342"/>
      <c r="L740" s="342"/>
      <c r="M740" s="306"/>
      <c r="N740" s="306"/>
      <c r="O740" s="306"/>
      <c r="P740" s="306"/>
      <c r="Q740" s="306"/>
      <c r="R740" s="306"/>
      <c r="S740" s="306"/>
      <c r="T740" s="306"/>
      <c r="U740" s="306"/>
      <c r="V740" s="306"/>
      <c r="W740" s="306"/>
      <c r="X740" s="306"/>
      <c r="Y740" s="306"/>
      <c r="Z740" s="306"/>
      <c r="AA740" s="306"/>
      <c r="AB740" s="306"/>
      <c r="AC740" s="306"/>
      <c r="AD740" s="306"/>
      <c r="AE740" s="306"/>
      <c r="AF740" s="306"/>
      <c r="AG740" s="306"/>
      <c r="AH740" s="306"/>
      <c r="AI740" s="306"/>
      <c r="AJ740" s="306"/>
      <c r="AK740" s="306"/>
      <c r="AL740" s="306"/>
      <c r="AM740" s="306"/>
      <c r="AN740" s="306"/>
      <c r="AO740" s="306"/>
      <c r="AP740" s="306"/>
      <c r="AQ740" s="306"/>
      <c r="AR740" s="306"/>
      <c r="AS740" s="306"/>
      <c r="AT740" s="306"/>
      <c r="AU740" s="306"/>
      <c r="AV740" s="306"/>
      <c r="AW740" s="306"/>
      <c r="AX740" s="306"/>
      <c r="AY740" s="306"/>
      <c r="AZ740" s="306"/>
      <c r="BA740" s="306"/>
      <c r="BB740" s="306"/>
      <c r="BC740" s="306"/>
      <c r="BD740" s="306"/>
      <c r="BE740" s="306"/>
      <c r="BF740" s="306"/>
      <c r="BG740" s="306"/>
      <c r="BH740" s="306"/>
      <c r="BI740" s="306"/>
      <c r="BJ740" s="306"/>
      <c r="BK740" s="306"/>
      <c r="BL740" s="306"/>
      <c r="BM740" s="306"/>
      <c r="BN740" s="306"/>
      <c r="BO740" s="306"/>
      <c r="BP740" s="306"/>
    </row>
    <row r="741" spans="8:68" s="308" customFormat="1" x14ac:dyDescent="0.35">
      <c r="H741" s="324"/>
      <c r="J741" s="342"/>
      <c r="K741" s="342"/>
      <c r="L741" s="342"/>
      <c r="M741" s="306"/>
      <c r="N741" s="306"/>
      <c r="O741" s="306"/>
      <c r="P741" s="306"/>
      <c r="Q741" s="306"/>
      <c r="R741" s="306"/>
      <c r="S741" s="306"/>
      <c r="T741" s="306"/>
      <c r="U741" s="306"/>
      <c r="V741" s="306"/>
      <c r="W741" s="306"/>
      <c r="X741" s="306"/>
      <c r="Y741" s="306"/>
      <c r="Z741" s="306"/>
      <c r="AA741" s="306"/>
      <c r="AB741" s="306"/>
      <c r="AC741" s="306"/>
      <c r="AD741" s="306"/>
      <c r="AE741" s="306"/>
      <c r="AF741" s="306"/>
      <c r="AG741" s="306"/>
      <c r="AH741" s="306"/>
      <c r="AI741" s="306"/>
      <c r="AJ741" s="306"/>
      <c r="AK741" s="306"/>
      <c r="AL741" s="306"/>
      <c r="AM741" s="306"/>
      <c r="AN741" s="306"/>
      <c r="AO741" s="306"/>
      <c r="AP741" s="306"/>
      <c r="AQ741" s="306"/>
      <c r="AR741" s="306"/>
      <c r="AS741" s="306"/>
      <c r="AT741" s="306"/>
      <c r="AU741" s="306"/>
      <c r="AV741" s="306"/>
      <c r="AW741" s="306"/>
      <c r="AX741" s="306"/>
      <c r="AY741" s="306"/>
      <c r="AZ741" s="306"/>
      <c r="BA741" s="306"/>
      <c r="BB741" s="306"/>
      <c r="BC741" s="306"/>
      <c r="BD741" s="306"/>
      <c r="BE741" s="306"/>
      <c r="BF741" s="306"/>
      <c r="BG741" s="306"/>
      <c r="BH741" s="306"/>
      <c r="BI741" s="306"/>
      <c r="BJ741" s="306"/>
      <c r="BK741" s="306"/>
      <c r="BL741" s="306"/>
      <c r="BM741" s="306"/>
      <c r="BN741" s="306"/>
      <c r="BO741" s="306"/>
      <c r="BP741" s="306"/>
    </row>
    <row r="742" spans="8:68" s="308" customFormat="1" x14ac:dyDescent="0.35">
      <c r="H742" s="324"/>
      <c r="J742" s="342"/>
      <c r="K742" s="342"/>
      <c r="L742" s="342"/>
      <c r="M742" s="306"/>
      <c r="N742" s="306"/>
      <c r="O742" s="306"/>
      <c r="P742" s="306"/>
      <c r="Q742" s="306"/>
      <c r="R742" s="306"/>
      <c r="S742" s="306"/>
      <c r="T742" s="306"/>
      <c r="U742" s="306"/>
      <c r="V742" s="306"/>
      <c r="W742" s="306"/>
      <c r="X742" s="306"/>
      <c r="Y742" s="306"/>
      <c r="Z742" s="306"/>
      <c r="AA742" s="306"/>
      <c r="AB742" s="306"/>
      <c r="AC742" s="306"/>
      <c r="AD742" s="306"/>
      <c r="AE742" s="306"/>
      <c r="AF742" s="306"/>
      <c r="AG742" s="306"/>
      <c r="AH742" s="306"/>
      <c r="AI742" s="306"/>
      <c r="AJ742" s="306"/>
      <c r="AK742" s="306"/>
      <c r="AL742" s="306"/>
      <c r="AM742" s="306"/>
      <c r="AN742" s="306"/>
      <c r="AO742" s="306"/>
      <c r="AP742" s="306"/>
      <c r="AQ742" s="306"/>
      <c r="AR742" s="306"/>
      <c r="AS742" s="306"/>
      <c r="AT742" s="306"/>
      <c r="AU742" s="306"/>
      <c r="AV742" s="306"/>
      <c r="AW742" s="306"/>
      <c r="AX742" s="306"/>
      <c r="AY742" s="306"/>
      <c r="AZ742" s="306"/>
      <c r="BA742" s="306"/>
      <c r="BB742" s="306"/>
      <c r="BC742" s="306"/>
      <c r="BD742" s="306"/>
      <c r="BE742" s="306"/>
      <c r="BF742" s="306"/>
      <c r="BG742" s="306"/>
      <c r="BH742" s="306"/>
      <c r="BI742" s="306"/>
      <c r="BJ742" s="306"/>
      <c r="BK742" s="306"/>
      <c r="BL742" s="306"/>
      <c r="BM742" s="306"/>
      <c r="BN742" s="306"/>
      <c r="BO742" s="306"/>
      <c r="BP742" s="306"/>
    </row>
    <row r="743" spans="8:68" s="308" customFormat="1" x14ac:dyDescent="0.35">
      <c r="H743" s="324"/>
      <c r="J743" s="342"/>
      <c r="K743" s="342"/>
      <c r="L743" s="342"/>
      <c r="M743" s="306"/>
      <c r="N743" s="306"/>
      <c r="O743" s="306"/>
      <c r="P743" s="306"/>
      <c r="Q743" s="306"/>
      <c r="R743" s="306"/>
      <c r="S743" s="306"/>
      <c r="T743" s="306"/>
      <c r="U743" s="306"/>
      <c r="V743" s="306"/>
      <c r="W743" s="306"/>
      <c r="X743" s="306"/>
      <c r="Y743" s="306"/>
      <c r="Z743" s="306"/>
      <c r="AA743" s="306"/>
      <c r="AB743" s="306"/>
      <c r="AC743" s="306"/>
      <c r="AD743" s="306"/>
      <c r="AE743" s="306"/>
      <c r="AF743" s="306"/>
      <c r="AG743" s="306"/>
      <c r="AH743" s="306"/>
      <c r="AI743" s="306"/>
      <c r="AJ743" s="306"/>
      <c r="AK743" s="306"/>
      <c r="AL743" s="306"/>
      <c r="AM743" s="306"/>
      <c r="AN743" s="306"/>
      <c r="AO743" s="306"/>
      <c r="AP743" s="306"/>
      <c r="AQ743" s="306"/>
      <c r="AR743" s="306"/>
      <c r="AS743" s="306"/>
      <c r="AT743" s="306"/>
      <c r="AU743" s="306"/>
      <c r="AV743" s="306"/>
      <c r="AW743" s="306"/>
      <c r="AX743" s="306"/>
      <c r="AY743" s="306"/>
      <c r="AZ743" s="306"/>
      <c r="BA743" s="306"/>
      <c r="BB743" s="306"/>
      <c r="BC743" s="306"/>
      <c r="BD743" s="306"/>
      <c r="BE743" s="306"/>
      <c r="BF743" s="306"/>
      <c r="BG743" s="306"/>
      <c r="BH743" s="306"/>
      <c r="BI743" s="306"/>
      <c r="BJ743" s="306"/>
      <c r="BK743" s="306"/>
      <c r="BL743" s="306"/>
      <c r="BM743" s="306"/>
      <c r="BN743" s="306"/>
      <c r="BO743" s="306"/>
      <c r="BP743" s="306"/>
    </row>
    <row r="744" spans="8:68" s="308" customFormat="1" x14ac:dyDescent="0.35">
      <c r="H744" s="324"/>
      <c r="J744" s="342"/>
      <c r="K744" s="342"/>
      <c r="L744" s="342"/>
      <c r="M744" s="306"/>
      <c r="N744" s="306"/>
      <c r="O744" s="306"/>
      <c r="P744" s="306"/>
      <c r="Q744" s="306"/>
      <c r="R744" s="306"/>
      <c r="S744" s="306"/>
      <c r="T744" s="306"/>
      <c r="U744" s="306"/>
      <c r="V744" s="306"/>
      <c r="W744" s="306"/>
      <c r="X744" s="306"/>
      <c r="Y744" s="306"/>
      <c r="Z744" s="306"/>
      <c r="AA744" s="306"/>
      <c r="AB744" s="306"/>
      <c r="AC744" s="306"/>
      <c r="AD744" s="306"/>
      <c r="AE744" s="306"/>
      <c r="AF744" s="306"/>
      <c r="AG744" s="306"/>
      <c r="AH744" s="306"/>
      <c r="AI744" s="306"/>
      <c r="AJ744" s="306"/>
      <c r="AK744" s="306"/>
      <c r="AL744" s="306"/>
      <c r="AM744" s="306"/>
      <c r="AN744" s="306"/>
      <c r="AO744" s="306"/>
      <c r="AP744" s="306"/>
      <c r="AQ744" s="306"/>
      <c r="AR744" s="306"/>
      <c r="AS744" s="306"/>
      <c r="AT744" s="306"/>
      <c r="AU744" s="306"/>
      <c r="AV744" s="306"/>
      <c r="AW744" s="306"/>
      <c r="AX744" s="306"/>
      <c r="AY744" s="306"/>
      <c r="AZ744" s="306"/>
      <c r="BA744" s="306"/>
      <c r="BB744" s="306"/>
      <c r="BC744" s="306"/>
      <c r="BD744" s="306"/>
      <c r="BE744" s="306"/>
      <c r="BF744" s="306"/>
      <c r="BG744" s="306"/>
      <c r="BH744" s="306"/>
      <c r="BI744" s="306"/>
      <c r="BJ744" s="306"/>
      <c r="BK744" s="306"/>
      <c r="BL744" s="306"/>
      <c r="BM744" s="306"/>
      <c r="BN744" s="306"/>
      <c r="BO744" s="306"/>
      <c r="BP744" s="306"/>
    </row>
    <row r="745" spans="8:68" s="308" customFormat="1" x14ac:dyDescent="0.35">
      <c r="H745" s="324"/>
      <c r="J745" s="342"/>
      <c r="K745" s="342"/>
      <c r="L745" s="342"/>
      <c r="M745" s="306"/>
      <c r="N745" s="306"/>
      <c r="O745" s="306"/>
      <c r="P745" s="306"/>
      <c r="Q745" s="306"/>
      <c r="R745" s="306"/>
      <c r="S745" s="306"/>
      <c r="T745" s="306"/>
      <c r="U745" s="306"/>
      <c r="V745" s="306"/>
      <c r="W745" s="306"/>
      <c r="X745" s="306"/>
      <c r="Y745" s="306"/>
      <c r="Z745" s="306"/>
      <c r="AA745" s="306"/>
      <c r="AB745" s="306"/>
      <c r="AC745" s="306"/>
      <c r="AD745" s="306"/>
      <c r="AE745" s="306"/>
      <c r="AF745" s="306"/>
      <c r="AG745" s="306"/>
      <c r="AH745" s="306"/>
      <c r="AI745" s="306"/>
      <c r="AJ745" s="306"/>
      <c r="AK745" s="306"/>
      <c r="AL745" s="306"/>
      <c r="AM745" s="306"/>
      <c r="AN745" s="306"/>
      <c r="AO745" s="306"/>
      <c r="AP745" s="306"/>
      <c r="AQ745" s="306"/>
      <c r="AR745" s="306"/>
      <c r="AS745" s="306"/>
      <c r="AT745" s="306"/>
      <c r="AU745" s="306"/>
      <c r="AV745" s="306"/>
      <c r="AW745" s="306"/>
      <c r="AX745" s="306"/>
      <c r="AY745" s="306"/>
      <c r="AZ745" s="306"/>
      <c r="BA745" s="306"/>
      <c r="BB745" s="306"/>
      <c r="BC745" s="306"/>
      <c r="BD745" s="306"/>
      <c r="BE745" s="306"/>
      <c r="BF745" s="306"/>
      <c r="BG745" s="306"/>
      <c r="BH745" s="306"/>
      <c r="BI745" s="306"/>
      <c r="BJ745" s="306"/>
      <c r="BK745" s="306"/>
      <c r="BL745" s="306"/>
      <c r="BM745" s="306"/>
      <c r="BN745" s="306"/>
      <c r="BO745" s="306"/>
      <c r="BP745" s="306"/>
    </row>
    <row r="746" spans="8:68" s="308" customFormat="1" x14ac:dyDescent="0.35">
      <c r="H746" s="324"/>
      <c r="J746" s="342"/>
      <c r="K746" s="342"/>
      <c r="L746" s="342"/>
      <c r="M746" s="306"/>
      <c r="N746" s="306"/>
      <c r="O746" s="306"/>
      <c r="P746" s="306"/>
      <c r="Q746" s="306"/>
      <c r="R746" s="306"/>
      <c r="S746" s="306"/>
      <c r="T746" s="306"/>
      <c r="U746" s="306"/>
      <c r="V746" s="306"/>
      <c r="W746" s="306"/>
      <c r="X746" s="306"/>
      <c r="Y746" s="306"/>
      <c r="Z746" s="306"/>
      <c r="AA746" s="306"/>
      <c r="AB746" s="306"/>
      <c r="AC746" s="306"/>
      <c r="AD746" s="306"/>
      <c r="AE746" s="306"/>
      <c r="AF746" s="306"/>
      <c r="AG746" s="306"/>
      <c r="AH746" s="306"/>
      <c r="AI746" s="306"/>
      <c r="AJ746" s="306"/>
      <c r="AK746" s="306"/>
      <c r="AL746" s="306"/>
      <c r="AM746" s="306"/>
      <c r="AN746" s="306"/>
      <c r="AO746" s="306"/>
      <c r="AP746" s="306"/>
      <c r="AQ746" s="306"/>
      <c r="AR746" s="306"/>
      <c r="AS746" s="306"/>
      <c r="AT746" s="306"/>
      <c r="AU746" s="306"/>
      <c r="AV746" s="306"/>
      <c r="AW746" s="306"/>
      <c r="AX746" s="306"/>
      <c r="AY746" s="306"/>
      <c r="AZ746" s="306"/>
      <c r="BA746" s="306"/>
      <c r="BB746" s="306"/>
      <c r="BC746" s="306"/>
      <c r="BD746" s="306"/>
      <c r="BE746" s="306"/>
      <c r="BF746" s="306"/>
      <c r="BG746" s="306"/>
      <c r="BH746" s="306"/>
      <c r="BI746" s="306"/>
      <c r="BJ746" s="306"/>
      <c r="BK746" s="306"/>
      <c r="BL746" s="306"/>
      <c r="BM746" s="306"/>
      <c r="BN746" s="306"/>
      <c r="BO746" s="306"/>
      <c r="BP746" s="306"/>
    </row>
    <row r="747" spans="8:68" s="308" customFormat="1" x14ac:dyDescent="0.35">
      <c r="H747" s="324"/>
      <c r="J747" s="342"/>
      <c r="K747" s="342"/>
      <c r="L747" s="342"/>
      <c r="M747" s="306"/>
      <c r="N747" s="306"/>
      <c r="O747" s="306"/>
      <c r="P747" s="306"/>
      <c r="Q747" s="306"/>
      <c r="R747" s="306"/>
      <c r="S747" s="306"/>
      <c r="T747" s="306"/>
      <c r="U747" s="306"/>
      <c r="V747" s="306"/>
      <c r="W747" s="306"/>
      <c r="X747" s="306"/>
      <c r="Y747" s="306"/>
      <c r="Z747" s="306"/>
      <c r="AA747" s="306"/>
      <c r="AB747" s="306"/>
      <c r="AC747" s="306"/>
      <c r="AD747" s="306"/>
      <c r="AE747" s="306"/>
      <c r="AF747" s="306"/>
      <c r="AG747" s="306"/>
      <c r="AH747" s="306"/>
      <c r="AI747" s="306"/>
      <c r="AJ747" s="306"/>
      <c r="AK747" s="306"/>
      <c r="AL747" s="306"/>
      <c r="AM747" s="306"/>
      <c r="AN747" s="306"/>
      <c r="AO747" s="306"/>
      <c r="AP747" s="306"/>
      <c r="AQ747" s="306"/>
      <c r="AR747" s="306"/>
      <c r="AS747" s="306"/>
      <c r="AT747" s="306"/>
      <c r="AU747" s="306"/>
      <c r="AV747" s="306"/>
      <c r="AW747" s="306"/>
      <c r="AX747" s="306"/>
      <c r="AY747" s="306"/>
      <c r="AZ747" s="306"/>
      <c r="BA747" s="306"/>
      <c r="BB747" s="306"/>
      <c r="BC747" s="306"/>
      <c r="BD747" s="306"/>
      <c r="BE747" s="306"/>
      <c r="BF747" s="306"/>
      <c r="BG747" s="306"/>
      <c r="BH747" s="306"/>
      <c r="BI747" s="306"/>
      <c r="BJ747" s="306"/>
      <c r="BK747" s="306"/>
      <c r="BL747" s="306"/>
      <c r="BM747" s="306"/>
      <c r="BN747" s="306"/>
      <c r="BO747" s="306"/>
      <c r="BP747" s="306"/>
    </row>
    <row r="748" spans="8:68" s="308" customFormat="1" x14ac:dyDescent="0.35">
      <c r="H748" s="324"/>
      <c r="J748" s="342"/>
      <c r="K748" s="342"/>
      <c r="L748" s="342"/>
      <c r="M748" s="306"/>
      <c r="N748" s="306"/>
      <c r="O748" s="306"/>
      <c r="P748" s="306"/>
      <c r="Q748" s="306"/>
      <c r="R748" s="306"/>
      <c r="S748" s="306"/>
      <c r="T748" s="306"/>
      <c r="U748" s="306"/>
      <c r="V748" s="306"/>
      <c r="W748" s="306"/>
      <c r="X748" s="306"/>
      <c r="Y748" s="306"/>
      <c r="Z748" s="306"/>
      <c r="AA748" s="306"/>
      <c r="AB748" s="306"/>
      <c r="AC748" s="306"/>
      <c r="AD748" s="306"/>
      <c r="AE748" s="306"/>
      <c r="AF748" s="306"/>
      <c r="AG748" s="306"/>
      <c r="AH748" s="306"/>
      <c r="AI748" s="306"/>
      <c r="AJ748" s="306"/>
      <c r="AK748" s="306"/>
      <c r="AL748" s="306"/>
      <c r="AM748" s="306"/>
      <c r="AN748" s="306"/>
      <c r="AO748" s="306"/>
      <c r="AP748" s="306"/>
      <c r="AQ748" s="306"/>
      <c r="AR748" s="306"/>
      <c r="AS748" s="306"/>
      <c r="AT748" s="306"/>
      <c r="AU748" s="306"/>
      <c r="AV748" s="306"/>
      <c r="AW748" s="306"/>
      <c r="AX748" s="306"/>
      <c r="AY748" s="306"/>
      <c r="AZ748" s="306"/>
      <c r="BA748" s="306"/>
      <c r="BB748" s="306"/>
      <c r="BC748" s="306"/>
      <c r="BD748" s="306"/>
      <c r="BE748" s="306"/>
      <c r="BF748" s="306"/>
      <c r="BG748" s="306"/>
      <c r="BH748" s="306"/>
      <c r="BI748" s="306"/>
      <c r="BJ748" s="306"/>
      <c r="BK748" s="306"/>
      <c r="BL748" s="306"/>
      <c r="BM748" s="306"/>
      <c r="BN748" s="306"/>
      <c r="BO748" s="306"/>
      <c r="BP748" s="306"/>
    </row>
    <row r="749" spans="8:68" s="308" customFormat="1" x14ac:dyDescent="0.35">
      <c r="H749" s="324"/>
      <c r="J749" s="342"/>
      <c r="K749" s="342"/>
      <c r="L749" s="342"/>
      <c r="M749" s="306"/>
      <c r="N749" s="306"/>
      <c r="O749" s="306"/>
      <c r="P749" s="306"/>
      <c r="Q749" s="306"/>
      <c r="R749" s="306"/>
      <c r="S749" s="306"/>
      <c r="T749" s="306"/>
      <c r="U749" s="306"/>
      <c r="V749" s="306"/>
      <c r="W749" s="306"/>
      <c r="X749" s="306"/>
      <c r="Y749" s="306"/>
      <c r="Z749" s="306"/>
      <c r="AA749" s="306"/>
      <c r="AB749" s="306"/>
      <c r="AC749" s="306"/>
      <c r="AD749" s="306"/>
      <c r="AE749" s="306"/>
      <c r="AF749" s="306"/>
      <c r="AG749" s="306"/>
      <c r="AH749" s="306"/>
      <c r="AI749" s="306"/>
      <c r="AJ749" s="306"/>
      <c r="AK749" s="306"/>
      <c r="AL749" s="306"/>
      <c r="AM749" s="306"/>
      <c r="AN749" s="306"/>
      <c r="AO749" s="306"/>
      <c r="AP749" s="306"/>
      <c r="AQ749" s="306"/>
      <c r="AR749" s="306"/>
      <c r="AS749" s="306"/>
      <c r="AT749" s="306"/>
      <c r="AU749" s="306"/>
      <c r="AV749" s="306"/>
      <c r="AW749" s="306"/>
      <c r="AX749" s="306"/>
      <c r="AY749" s="306"/>
      <c r="AZ749" s="306"/>
      <c r="BA749" s="306"/>
      <c r="BB749" s="306"/>
      <c r="BC749" s="306"/>
      <c r="BD749" s="306"/>
      <c r="BE749" s="306"/>
      <c r="BF749" s="306"/>
      <c r="BG749" s="306"/>
      <c r="BH749" s="306"/>
      <c r="BI749" s="306"/>
      <c r="BJ749" s="306"/>
      <c r="BK749" s="306"/>
      <c r="BL749" s="306"/>
      <c r="BM749" s="306"/>
      <c r="BN749" s="306"/>
      <c r="BO749" s="306"/>
      <c r="BP749" s="306"/>
    </row>
    <row r="750" spans="8:68" s="308" customFormat="1" x14ac:dyDescent="0.35">
      <c r="H750" s="324"/>
      <c r="J750" s="342"/>
      <c r="K750" s="342"/>
      <c r="L750" s="342"/>
      <c r="M750" s="306"/>
      <c r="N750" s="306"/>
      <c r="O750" s="306"/>
      <c r="P750" s="306"/>
      <c r="Q750" s="306"/>
      <c r="R750" s="306"/>
      <c r="S750" s="306"/>
      <c r="T750" s="306"/>
      <c r="U750" s="306"/>
      <c r="V750" s="306"/>
      <c r="W750" s="306"/>
      <c r="X750" s="306"/>
      <c r="Y750" s="306"/>
      <c r="Z750" s="306"/>
      <c r="AA750" s="306"/>
      <c r="AB750" s="306"/>
      <c r="AC750" s="306"/>
      <c r="AD750" s="306"/>
      <c r="AE750" s="306"/>
      <c r="AF750" s="306"/>
      <c r="AG750" s="306"/>
      <c r="AH750" s="306"/>
      <c r="AI750" s="306"/>
      <c r="AJ750" s="306"/>
      <c r="AK750" s="306"/>
      <c r="AL750" s="306"/>
      <c r="AM750" s="306"/>
      <c r="AN750" s="306"/>
      <c r="AO750" s="306"/>
      <c r="AP750" s="306"/>
      <c r="AQ750" s="306"/>
      <c r="AR750" s="306"/>
      <c r="AS750" s="306"/>
      <c r="AT750" s="306"/>
      <c r="AU750" s="306"/>
      <c r="AV750" s="306"/>
      <c r="AW750" s="306"/>
      <c r="AX750" s="306"/>
      <c r="AY750" s="306"/>
      <c r="AZ750" s="306"/>
      <c r="BA750" s="306"/>
      <c r="BB750" s="306"/>
      <c r="BC750" s="306"/>
      <c r="BD750" s="306"/>
      <c r="BE750" s="306"/>
      <c r="BF750" s="306"/>
      <c r="BG750" s="306"/>
      <c r="BH750" s="306"/>
      <c r="BI750" s="306"/>
      <c r="BJ750" s="306"/>
      <c r="BK750" s="306"/>
      <c r="BL750" s="306"/>
      <c r="BM750" s="306"/>
      <c r="BN750" s="306"/>
      <c r="BO750" s="306"/>
      <c r="BP750" s="306"/>
    </row>
    <row r="751" spans="8:68" s="308" customFormat="1" x14ac:dyDescent="0.35">
      <c r="H751" s="324"/>
      <c r="J751" s="342"/>
      <c r="K751" s="342"/>
      <c r="L751" s="342"/>
      <c r="M751" s="306"/>
      <c r="N751" s="306"/>
      <c r="O751" s="306"/>
      <c r="P751" s="306"/>
      <c r="Q751" s="306"/>
      <c r="R751" s="306"/>
      <c r="S751" s="306"/>
      <c r="T751" s="306"/>
      <c r="U751" s="306"/>
      <c r="V751" s="306"/>
      <c r="W751" s="306"/>
      <c r="X751" s="306"/>
      <c r="Y751" s="306"/>
      <c r="Z751" s="306"/>
      <c r="AA751" s="306"/>
      <c r="AB751" s="306"/>
      <c r="AC751" s="306"/>
      <c r="AD751" s="306"/>
      <c r="AE751" s="306"/>
      <c r="AF751" s="306"/>
      <c r="AG751" s="306"/>
      <c r="AH751" s="306"/>
      <c r="AI751" s="306"/>
      <c r="AJ751" s="306"/>
      <c r="AK751" s="306"/>
      <c r="AL751" s="306"/>
      <c r="AM751" s="306"/>
      <c r="AN751" s="306"/>
      <c r="AO751" s="306"/>
      <c r="AP751" s="306"/>
      <c r="AQ751" s="306"/>
      <c r="AR751" s="306"/>
      <c r="AS751" s="306"/>
      <c r="AT751" s="306"/>
      <c r="AU751" s="306"/>
      <c r="AV751" s="306"/>
      <c r="AW751" s="306"/>
      <c r="AX751" s="306"/>
      <c r="AY751" s="306"/>
      <c r="AZ751" s="306"/>
      <c r="BA751" s="306"/>
      <c r="BB751" s="306"/>
      <c r="BC751" s="306"/>
      <c r="BD751" s="306"/>
      <c r="BE751" s="306"/>
      <c r="BF751" s="306"/>
      <c r="BG751" s="306"/>
      <c r="BH751" s="306"/>
      <c r="BI751" s="306"/>
      <c r="BJ751" s="306"/>
      <c r="BK751" s="306"/>
      <c r="BL751" s="306"/>
      <c r="BM751" s="306"/>
      <c r="BN751" s="306"/>
      <c r="BO751" s="306"/>
      <c r="BP751" s="306"/>
    </row>
    <row r="752" spans="8:68" s="308" customFormat="1" x14ac:dyDescent="0.35">
      <c r="H752" s="324"/>
      <c r="J752" s="342"/>
      <c r="K752" s="342"/>
      <c r="L752" s="342"/>
      <c r="M752" s="306"/>
      <c r="N752" s="306"/>
      <c r="O752" s="306"/>
      <c r="P752" s="306"/>
      <c r="Q752" s="306"/>
      <c r="R752" s="306"/>
      <c r="S752" s="306"/>
      <c r="T752" s="306"/>
      <c r="U752" s="306"/>
      <c r="V752" s="306"/>
      <c r="W752" s="306"/>
      <c r="X752" s="306"/>
      <c r="Y752" s="306"/>
      <c r="Z752" s="306"/>
      <c r="AA752" s="306"/>
      <c r="AB752" s="306"/>
      <c r="AC752" s="306"/>
      <c r="AD752" s="306"/>
      <c r="AE752" s="306"/>
      <c r="AF752" s="306"/>
      <c r="AG752" s="306"/>
      <c r="AH752" s="306"/>
      <c r="AI752" s="306"/>
      <c r="AJ752" s="306"/>
      <c r="AK752" s="306"/>
      <c r="AL752" s="306"/>
      <c r="AM752" s="306"/>
      <c r="AN752" s="306"/>
      <c r="AO752" s="306"/>
      <c r="AP752" s="306"/>
      <c r="AQ752" s="306"/>
      <c r="AR752" s="306"/>
      <c r="AS752" s="306"/>
      <c r="AT752" s="306"/>
      <c r="AU752" s="306"/>
      <c r="AV752" s="306"/>
      <c r="AW752" s="306"/>
      <c r="AX752" s="306"/>
      <c r="AY752" s="306"/>
      <c r="AZ752" s="306"/>
      <c r="BA752" s="306"/>
      <c r="BB752" s="306"/>
      <c r="BC752" s="306"/>
      <c r="BD752" s="306"/>
      <c r="BE752" s="306"/>
      <c r="BF752" s="306"/>
      <c r="BG752" s="306"/>
      <c r="BH752" s="306"/>
      <c r="BI752" s="306"/>
      <c r="BJ752" s="306"/>
      <c r="BK752" s="306"/>
      <c r="BL752" s="306"/>
      <c r="BM752" s="306"/>
      <c r="BN752" s="306"/>
      <c r="BO752" s="306"/>
      <c r="BP752" s="306"/>
    </row>
    <row r="753" spans="8:68" s="308" customFormat="1" x14ac:dyDescent="0.35">
      <c r="H753" s="324"/>
      <c r="J753" s="342"/>
      <c r="K753" s="342"/>
      <c r="L753" s="342"/>
      <c r="M753" s="306"/>
      <c r="N753" s="306"/>
      <c r="O753" s="306"/>
      <c r="P753" s="306"/>
      <c r="Q753" s="306"/>
      <c r="R753" s="306"/>
      <c r="S753" s="306"/>
      <c r="T753" s="306"/>
      <c r="U753" s="306"/>
      <c r="V753" s="306"/>
      <c r="W753" s="306"/>
      <c r="X753" s="306"/>
      <c r="Y753" s="306"/>
      <c r="Z753" s="306"/>
      <c r="AA753" s="306"/>
      <c r="AB753" s="306"/>
      <c r="AC753" s="306"/>
      <c r="AD753" s="306"/>
      <c r="AE753" s="306"/>
      <c r="AF753" s="306"/>
      <c r="AG753" s="306"/>
      <c r="AH753" s="306"/>
      <c r="AI753" s="306"/>
      <c r="AJ753" s="306"/>
      <c r="AK753" s="306"/>
      <c r="AL753" s="306"/>
      <c r="AM753" s="306"/>
      <c r="AN753" s="306"/>
      <c r="AO753" s="306"/>
      <c r="AP753" s="306"/>
      <c r="AQ753" s="306"/>
      <c r="AR753" s="306"/>
      <c r="AS753" s="306"/>
      <c r="AT753" s="306"/>
      <c r="AU753" s="306"/>
      <c r="AV753" s="306"/>
      <c r="AW753" s="306"/>
      <c r="AX753" s="306"/>
      <c r="AY753" s="306"/>
      <c r="AZ753" s="306"/>
      <c r="BA753" s="306"/>
      <c r="BB753" s="306"/>
      <c r="BC753" s="306"/>
      <c r="BD753" s="306"/>
      <c r="BE753" s="306"/>
      <c r="BF753" s="306"/>
      <c r="BG753" s="306"/>
      <c r="BH753" s="306"/>
      <c r="BI753" s="306"/>
      <c r="BJ753" s="306"/>
      <c r="BK753" s="306"/>
      <c r="BL753" s="306"/>
      <c r="BM753" s="306"/>
      <c r="BN753" s="306"/>
      <c r="BO753" s="306"/>
      <c r="BP753" s="306"/>
    </row>
    <row r="754" spans="8:68" s="308" customFormat="1" x14ac:dyDescent="0.35">
      <c r="H754" s="324"/>
      <c r="J754" s="342"/>
      <c r="K754" s="342"/>
      <c r="L754" s="342"/>
      <c r="M754" s="306"/>
      <c r="N754" s="306"/>
      <c r="O754" s="306"/>
      <c r="P754" s="306"/>
      <c r="Q754" s="306"/>
      <c r="R754" s="306"/>
      <c r="S754" s="306"/>
      <c r="T754" s="306"/>
      <c r="U754" s="306"/>
      <c r="V754" s="306"/>
      <c r="W754" s="306"/>
      <c r="X754" s="306"/>
      <c r="Y754" s="306"/>
      <c r="Z754" s="306"/>
      <c r="AA754" s="306"/>
      <c r="AB754" s="306"/>
      <c r="AC754" s="306"/>
      <c r="AD754" s="306"/>
      <c r="AE754" s="306"/>
      <c r="AF754" s="306"/>
      <c r="AG754" s="306"/>
      <c r="AH754" s="306"/>
      <c r="AI754" s="306"/>
      <c r="AJ754" s="306"/>
      <c r="AK754" s="306"/>
      <c r="AL754" s="306"/>
      <c r="AM754" s="306"/>
      <c r="AN754" s="306"/>
      <c r="AO754" s="306"/>
      <c r="AP754" s="306"/>
      <c r="AQ754" s="306"/>
      <c r="AR754" s="306"/>
      <c r="AS754" s="306"/>
      <c r="AT754" s="306"/>
      <c r="AU754" s="306"/>
      <c r="AV754" s="306"/>
      <c r="AW754" s="306"/>
      <c r="AX754" s="306"/>
      <c r="AY754" s="306"/>
      <c r="AZ754" s="306"/>
      <c r="BA754" s="306"/>
      <c r="BB754" s="306"/>
      <c r="BC754" s="306"/>
      <c r="BD754" s="306"/>
      <c r="BE754" s="306"/>
      <c r="BF754" s="306"/>
      <c r="BG754" s="306"/>
      <c r="BH754" s="306"/>
      <c r="BI754" s="306"/>
      <c r="BJ754" s="306"/>
      <c r="BK754" s="306"/>
      <c r="BL754" s="306"/>
      <c r="BM754" s="306"/>
      <c r="BN754" s="306"/>
      <c r="BO754" s="306"/>
      <c r="BP754" s="306"/>
    </row>
    <row r="755" spans="8:68" s="308" customFormat="1" x14ac:dyDescent="0.35">
      <c r="H755" s="324"/>
      <c r="J755" s="342"/>
      <c r="K755" s="342"/>
      <c r="L755" s="342"/>
      <c r="M755" s="306"/>
      <c r="N755" s="306"/>
      <c r="O755" s="306"/>
      <c r="P755" s="306"/>
      <c r="Q755" s="306"/>
      <c r="R755" s="306"/>
      <c r="S755" s="306"/>
      <c r="T755" s="306"/>
      <c r="U755" s="306"/>
      <c r="V755" s="306"/>
      <c r="W755" s="306"/>
      <c r="X755" s="306"/>
      <c r="Y755" s="306"/>
      <c r="Z755" s="306"/>
      <c r="AA755" s="306"/>
      <c r="AB755" s="306"/>
      <c r="AC755" s="306"/>
      <c r="AD755" s="306"/>
      <c r="AE755" s="306"/>
      <c r="AF755" s="306"/>
      <c r="AG755" s="306"/>
      <c r="AH755" s="306"/>
      <c r="AI755" s="306"/>
      <c r="AJ755" s="306"/>
      <c r="AK755" s="306"/>
      <c r="AL755" s="306"/>
      <c r="AM755" s="306"/>
      <c r="AN755" s="306"/>
      <c r="AO755" s="306"/>
      <c r="AP755" s="306"/>
      <c r="AQ755" s="306"/>
      <c r="AR755" s="306"/>
      <c r="AS755" s="306"/>
      <c r="AT755" s="306"/>
      <c r="AU755" s="306"/>
      <c r="AV755" s="306"/>
      <c r="AW755" s="306"/>
      <c r="AX755" s="306"/>
      <c r="AY755" s="306"/>
      <c r="AZ755" s="306"/>
      <c r="BA755" s="306"/>
      <c r="BB755" s="306"/>
      <c r="BC755" s="306"/>
      <c r="BD755" s="306"/>
      <c r="BE755" s="306"/>
      <c r="BF755" s="306"/>
      <c r="BG755" s="306"/>
      <c r="BH755" s="306"/>
      <c r="BI755" s="306"/>
      <c r="BJ755" s="306"/>
      <c r="BK755" s="306"/>
      <c r="BL755" s="306"/>
      <c r="BM755" s="306"/>
      <c r="BN755" s="306"/>
      <c r="BO755" s="306"/>
      <c r="BP755" s="306"/>
    </row>
    <row r="756" spans="8:68" s="308" customFormat="1" x14ac:dyDescent="0.35">
      <c r="H756" s="324"/>
      <c r="J756" s="342"/>
      <c r="K756" s="342"/>
      <c r="L756" s="342"/>
      <c r="M756" s="306"/>
      <c r="N756" s="306"/>
      <c r="O756" s="306"/>
      <c r="P756" s="306"/>
      <c r="Q756" s="306"/>
      <c r="R756" s="306"/>
      <c r="S756" s="306"/>
      <c r="T756" s="306"/>
      <c r="U756" s="306"/>
      <c r="V756" s="306"/>
      <c r="W756" s="306"/>
      <c r="X756" s="306"/>
      <c r="Y756" s="306"/>
      <c r="Z756" s="306"/>
      <c r="AA756" s="306"/>
      <c r="AB756" s="306"/>
      <c r="AC756" s="306"/>
      <c r="AD756" s="306"/>
      <c r="AE756" s="306"/>
      <c r="AF756" s="306"/>
      <c r="AG756" s="306"/>
      <c r="AH756" s="306"/>
      <c r="AI756" s="306"/>
      <c r="AJ756" s="306"/>
      <c r="AK756" s="306"/>
      <c r="AL756" s="306"/>
      <c r="AM756" s="306"/>
      <c r="AN756" s="306"/>
      <c r="AO756" s="306"/>
      <c r="AP756" s="306"/>
      <c r="AQ756" s="306"/>
      <c r="AR756" s="306"/>
      <c r="AS756" s="306"/>
      <c r="AT756" s="306"/>
      <c r="AU756" s="306"/>
      <c r="AV756" s="306"/>
      <c r="AW756" s="306"/>
      <c r="AX756" s="306"/>
      <c r="AY756" s="306"/>
      <c r="AZ756" s="306"/>
      <c r="BA756" s="306"/>
      <c r="BB756" s="306"/>
      <c r="BC756" s="306"/>
      <c r="BD756" s="306"/>
      <c r="BE756" s="306"/>
      <c r="BF756" s="306"/>
      <c r="BG756" s="306"/>
      <c r="BH756" s="306"/>
      <c r="BI756" s="306"/>
      <c r="BJ756" s="306"/>
      <c r="BK756" s="306"/>
      <c r="BL756" s="306"/>
      <c r="BM756" s="306"/>
      <c r="BN756" s="306"/>
      <c r="BO756" s="306"/>
      <c r="BP756" s="306"/>
    </row>
    <row r="757" spans="8:68" s="308" customFormat="1" x14ac:dyDescent="0.35">
      <c r="H757" s="324"/>
      <c r="J757" s="342"/>
      <c r="K757" s="342"/>
      <c r="L757" s="342"/>
      <c r="M757" s="306"/>
      <c r="N757" s="306"/>
      <c r="O757" s="306"/>
      <c r="P757" s="306"/>
      <c r="Q757" s="306"/>
      <c r="R757" s="306"/>
      <c r="S757" s="306"/>
      <c r="T757" s="306"/>
      <c r="U757" s="306"/>
      <c r="V757" s="306"/>
      <c r="W757" s="306"/>
      <c r="X757" s="306"/>
      <c r="Y757" s="306"/>
      <c r="Z757" s="306"/>
      <c r="AA757" s="306"/>
      <c r="AB757" s="306"/>
      <c r="AC757" s="306"/>
      <c r="AD757" s="306"/>
      <c r="AE757" s="306"/>
      <c r="AF757" s="306"/>
      <c r="AG757" s="306"/>
      <c r="AH757" s="306"/>
      <c r="AI757" s="306"/>
      <c r="AJ757" s="306"/>
      <c r="AK757" s="306"/>
      <c r="AL757" s="306"/>
      <c r="AM757" s="306"/>
      <c r="AN757" s="306"/>
      <c r="AO757" s="306"/>
      <c r="AP757" s="306"/>
      <c r="AQ757" s="306"/>
      <c r="AR757" s="306"/>
      <c r="AS757" s="306"/>
      <c r="AT757" s="306"/>
      <c r="AU757" s="306"/>
      <c r="AV757" s="306"/>
      <c r="AW757" s="306"/>
      <c r="AX757" s="306"/>
      <c r="AY757" s="306"/>
      <c r="AZ757" s="306"/>
      <c r="BA757" s="306"/>
      <c r="BB757" s="306"/>
      <c r="BC757" s="306"/>
      <c r="BD757" s="306"/>
      <c r="BE757" s="306"/>
      <c r="BF757" s="306"/>
      <c r="BG757" s="306"/>
      <c r="BH757" s="306"/>
      <c r="BI757" s="306"/>
      <c r="BJ757" s="306"/>
      <c r="BK757" s="306"/>
      <c r="BL757" s="306"/>
      <c r="BM757" s="306"/>
      <c r="BN757" s="306"/>
      <c r="BO757" s="306"/>
      <c r="BP757" s="306"/>
    </row>
    <row r="758" spans="8:68" s="308" customFormat="1" x14ac:dyDescent="0.35">
      <c r="H758" s="324"/>
      <c r="J758" s="342"/>
      <c r="K758" s="342"/>
      <c r="L758" s="342"/>
      <c r="M758" s="306"/>
      <c r="N758" s="306"/>
      <c r="O758" s="306"/>
      <c r="P758" s="306"/>
      <c r="Q758" s="306"/>
      <c r="R758" s="306"/>
      <c r="S758" s="306"/>
      <c r="T758" s="306"/>
      <c r="U758" s="306"/>
      <c r="V758" s="306"/>
      <c r="W758" s="306"/>
      <c r="X758" s="306"/>
      <c r="Y758" s="306"/>
      <c r="Z758" s="306"/>
      <c r="AA758" s="306"/>
      <c r="AB758" s="306"/>
      <c r="AC758" s="306"/>
      <c r="AD758" s="306"/>
      <c r="AE758" s="306"/>
      <c r="AF758" s="306"/>
      <c r="AG758" s="306"/>
      <c r="AH758" s="306"/>
      <c r="AI758" s="306"/>
      <c r="AJ758" s="306"/>
      <c r="AK758" s="306"/>
      <c r="AL758" s="306"/>
      <c r="AM758" s="306"/>
      <c r="AN758" s="306"/>
      <c r="AO758" s="306"/>
      <c r="AP758" s="306"/>
      <c r="AQ758" s="306"/>
      <c r="AR758" s="306"/>
      <c r="AS758" s="306"/>
      <c r="AT758" s="306"/>
      <c r="AU758" s="306"/>
      <c r="AV758" s="306"/>
      <c r="AW758" s="306"/>
      <c r="AX758" s="306"/>
      <c r="AY758" s="306"/>
      <c r="AZ758" s="306"/>
      <c r="BA758" s="306"/>
      <c r="BB758" s="306"/>
      <c r="BC758" s="306"/>
      <c r="BD758" s="306"/>
      <c r="BE758" s="306"/>
      <c r="BF758" s="306"/>
      <c r="BG758" s="306"/>
      <c r="BH758" s="306"/>
      <c r="BI758" s="306"/>
      <c r="BJ758" s="306"/>
      <c r="BK758" s="306"/>
      <c r="BL758" s="306"/>
      <c r="BM758" s="306"/>
      <c r="BN758" s="306"/>
      <c r="BO758" s="306"/>
      <c r="BP758" s="306"/>
    </row>
    <row r="759" spans="8:68" s="308" customFormat="1" x14ac:dyDescent="0.35">
      <c r="H759" s="324"/>
      <c r="J759" s="342"/>
      <c r="K759" s="342"/>
      <c r="L759" s="342"/>
      <c r="M759" s="306"/>
      <c r="N759" s="306"/>
      <c r="O759" s="306"/>
      <c r="P759" s="306"/>
      <c r="Q759" s="306"/>
      <c r="R759" s="306"/>
      <c r="S759" s="306"/>
      <c r="T759" s="306"/>
      <c r="U759" s="306"/>
      <c r="V759" s="306"/>
      <c r="W759" s="306"/>
      <c r="X759" s="306"/>
      <c r="Y759" s="306"/>
      <c r="Z759" s="306"/>
      <c r="AA759" s="306"/>
      <c r="AB759" s="306"/>
      <c r="AC759" s="306"/>
      <c r="AD759" s="306"/>
      <c r="AE759" s="306"/>
      <c r="AF759" s="306"/>
      <c r="AG759" s="306"/>
      <c r="AH759" s="306"/>
      <c r="AI759" s="306"/>
      <c r="AJ759" s="306"/>
      <c r="AK759" s="306"/>
      <c r="AL759" s="306"/>
      <c r="AM759" s="306"/>
      <c r="AN759" s="306"/>
      <c r="AO759" s="306"/>
      <c r="AP759" s="306"/>
      <c r="AQ759" s="306"/>
      <c r="AR759" s="306"/>
      <c r="AS759" s="306"/>
      <c r="AT759" s="306"/>
      <c r="AU759" s="306"/>
      <c r="AV759" s="306"/>
      <c r="AW759" s="306"/>
      <c r="AX759" s="306"/>
      <c r="AY759" s="306"/>
      <c r="AZ759" s="306"/>
      <c r="BA759" s="306"/>
      <c r="BB759" s="306"/>
      <c r="BC759" s="306"/>
      <c r="BD759" s="306"/>
      <c r="BE759" s="306"/>
      <c r="BF759" s="306"/>
      <c r="BG759" s="306"/>
      <c r="BH759" s="306"/>
      <c r="BI759" s="306"/>
      <c r="BJ759" s="306"/>
      <c r="BK759" s="306"/>
      <c r="BL759" s="306"/>
      <c r="BM759" s="306"/>
      <c r="BN759" s="306"/>
      <c r="BO759" s="306"/>
      <c r="BP759" s="306"/>
    </row>
    <row r="760" spans="8:68" s="308" customFormat="1" x14ac:dyDescent="0.35">
      <c r="H760" s="324"/>
      <c r="J760" s="342"/>
      <c r="K760" s="342"/>
      <c r="L760" s="342"/>
      <c r="M760" s="306"/>
      <c r="N760" s="306"/>
      <c r="O760" s="306"/>
      <c r="P760" s="306"/>
      <c r="Q760" s="306"/>
      <c r="R760" s="306"/>
      <c r="S760" s="306"/>
      <c r="T760" s="306"/>
      <c r="U760" s="306"/>
      <c r="V760" s="306"/>
      <c r="W760" s="306"/>
      <c r="X760" s="306"/>
      <c r="Y760" s="306"/>
      <c r="Z760" s="306"/>
      <c r="AA760" s="306"/>
      <c r="AB760" s="306"/>
      <c r="AC760" s="306"/>
      <c r="AD760" s="306"/>
      <c r="AE760" s="306"/>
      <c r="AF760" s="306"/>
      <c r="AG760" s="306"/>
      <c r="AH760" s="306"/>
      <c r="AI760" s="306"/>
      <c r="AJ760" s="306"/>
      <c r="AK760" s="306"/>
      <c r="AL760" s="306"/>
      <c r="AM760" s="306"/>
      <c r="AN760" s="306"/>
      <c r="AO760" s="306"/>
      <c r="AP760" s="306"/>
      <c r="AQ760" s="306"/>
      <c r="AR760" s="306"/>
      <c r="AS760" s="306"/>
      <c r="AT760" s="306"/>
      <c r="AU760" s="306"/>
      <c r="AV760" s="306"/>
      <c r="AW760" s="306"/>
      <c r="AX760" s="306"/>
      <c r="AY760" s="306"/>
      <c r="AZ760" s="306"/>
      <c r="BA760" s="306"/>
      <c r="BB760" s="306"/>
      <c r="BC760" s="306"/>
      <c r="BD760" s="306"/>
      <c r="BE760" s="306"/>
      <c r="BF760" s="306"/>
      <c r="BG760" s="306"/>
      <c r="BH760" s="306"/>
      <c r="BI760" s="306"/>
      <c r="BJ760" s="306"/>
      <c r="BK760" s="306"/>
      <c r="BL760" s="306"/>
      <c r="BM760" s="306"/>
      <c r="BN760" s="306"/>
      <c r="BO760" s="306"/>
      <c r="BP760" s="306"/>
    </row>
    <row r="761" spans="8:68" s="308" customFormat="1" x14ac:dyDescent="0.35">
      <c r="H761" s="324"/>
      <c r="J761" s="342"/>
      <c r="K761" s="342"/>
      <c r="L761" s="342"/>
      <c r="M761" s="306"/>
      <c r="N761" s="306"/>
      <c r="O761" s="306"/>
      <c r="P761" s="306"/>
      <c r="Q761" s="306"/>
      <c r="R761" s="306"/>
      <c r="S761" s="306"/>
      <c r="T761" s="306"/>
      <c r="U761" s="306"/>
      <c r="V761" s="306"/>
      <c r="W761" s="306"/>
      <c r="X761" s="306"/>
      <c r="Y761" s="306"/>
      <c r="Z761" s="306"/>
      <c r="AA761" s="306"/>
      <c r="AB761" s="306"/>
      <c r="AC761" s="306"/>
      <c r="AD761" s="306"/>
      <c r="AE761" s="306"/>
      <c r="AF761" s="306"/>
      <c r="AG761" s="306"/>
      <c r="AH761" s="306"/>
      <c r="AI761" s="306"/>
      <c r="AJ761" s="306"/>
      <c r="AK761" s="306"/>
      <c r="AL761" s="306"/>
      <c r="AM761" s="306"/>
      <c r="AN761" s="306"/>
      <c r="AO761" s="306"/>
      <c r="AP761" s="306"/>
      <c r="AQ761" s="306"/>
      <c r="AR761" s="306"/>
      <c r="AS761" s="306"/>
      <c r="AT761" s="306"/>
      <c r="AU761" s="306"/>
      <c r="AV761" s="306"/>
      <c r="AW761" s="306"/>
      <c r="AX761" s="306"/>
      <c r="AY761" s="306"/>
      <c r="AZ761" s="306"/>
      <c r="BA761" s="306"/>
      <c r="BB761" s="306"/>
      <c r="BC761" s="306"/>
      <c r="BD761" s="306"/>
      <c r="BE761" s="306"/>
      <c r="BF761" s="306"/>
      <c r="BG761" s="306"/>
      <c r="BH761" s="306"/>
      <c r="BI761" s="306"/>
      <c r="BJ761" s="306"/>
      <c r="BK761" s="306"/>
      <c r="BL761" s="306"/>
      <c r="BM761" s="306"/>
      <c r="BN761" s="306"/>
      <c r="BO761" s="306"/>
      <c r="BP761" s="306"/>
    </row>
    <row r="762" spans="8:68" s="308" customFormat="1" x14ac:dyDescent="0.35">
      <c r="H762" s="324"/>
      <c r="J762" s="342"/>
      <c r="K762" s="342"/>
      <c r="L762" s="342"/>
      <c r="M762" s="306"/>
      <c r="N762" s="306"/>
      <c r="O762" s="306"/>
      <c r="P762" s="306"/>
      <c r="Q762" s="306"/>
      <c r="R762" s="306"/>
      <c r="S762" s="306"/>
      <c r="T762" s="306"/>
      <c r="U762" s="306"/>
      <c r="V762" s="306"/>
      <c r="W762" s="306"/>
      <c r="X762" s="306"/>
      <c r="Y762" s="306"/>
      <c r="Z762" s="306"/>
      <c r="AA762" s="306"/>
      <c r="AB762" s="306"/>
      <c r="AC762" s="306"/>
      <c r="AD762" s="306"/>
      <c r="AE762" s="306"/>
      <c r="AF762" s="306"/>
      <c r="AG762" s="306"/>
      <c r="AH762" s="306"/>
      <c r="AI762" s="306"/>
      <c r="AJ762" s="306"/>
      <c r="AK762" s="306"/>
      <c r="AL762" s="306"/>
      <c r="AM762" s="306"/>
      <c r="AN762" s="306"/>
      <c r="AO762" s="306"/>
      <c r="AP762" s="306"/>
      <c r="AQ762" s="306"/>
      <c r="AR762" s="306"/>
      <c r="AS762" s="306"/>
      <c r="AT762" s="306"/>
      <c r="AU762" s="306"/>
      <c r="AV762" s="306"/>
      <c r="AW762" s="306"/>
      <c r="AX762" s="306"/>
      <c r="AY762" s="306"/>
      <c r="AZ762" s="306"/>
      <c r="BA762" s="306"/>
      <c r="BB762" s="306"/>
      <c r="BC762" s="306"/>
      <c r="BD762" s="306"/>
      <c r="BE762" s="306"/>
      <c r="BF762" s="306"/>
      <c r="BG762" s="306"/>
      <c r="BH762" s="306"/>
      <c r="BI762" s="306"/>
      <c r="BJ762" s="306"/>
      <c r="BK762" s="306"/>
      <c r="BL762" s="306"/>
      <c r="BM762" s="306"/>
      <c r="BN762" s="306"/>
      <c r="BO762" s="306"/>
      <c r="BP762" s="306"/>
    </row>
    <row r="763" spans="8:68" s="308" customFormat="1" x14ac:dyDescent="0.35">
      <c r="H763" s="324"/>
      <c r="J763" s="342"/>
      <c r="K763" s="342"/>
      <c r="L763" s="342"/>
      <c r="M763" s="306"/>
      <c r="N763" s="306"/>
      <c r="O763" s="306"/>
      <c r="P763" s="306"/>
      <c r="Q763" s="306"/>
      <c r="R763" s="306"/>
      <c r="S763" s="306"/>
      <c r="T763" s="306"/>
      <c r="U763" s="306"/>
      <c r="V763" s="306"/>
      <c r="W763" s="306"/>
      <c r="X763" s="306"/>
      <c r="Y763" s="306"/>
      <c r="Z763" s="306"/>
      <c r="AA763" s="306"/>
      <c r="AB763" s="306"/>
      <c r="AC763" s="306"/>
      <c r="AD763" s="306"/>
      <c r="AE763" s="306"/>
      <c r="AF763" s="306"/>
      <c r="AG763" s="306"/>
      <c r="AH763" s="306"/>
      <c r="AI763" s="306"/>
      <c r="AJ763" s="306"/>
      <c r="AK763" s="306"/>
      <c r="AL763" s="306"/>
      <c r="AM763" s="306"/>
      <c r="AN763" s="306"/>
      <c r="AO763" s="306"/>
      <c r="AP763" s="306"/>
      <c r="AQ763" s="306"/>
      <c r="AR763" s="306"/>
      <c r="AS763" s="306"/>
      <c r="AT763" s="306"/>
      <c r="AU763" s="306"/>
      <c r="AV763" s="306"/>
      <c r="AW763" s="306"/>
      <c r="AX763" s="306"/>
      <c r="AY763" s="306"/>
      <c r="AZ763" s="306"/>
      <c r="BA763" s="306"/>
      <c r="BB763" s="306"/>
      <c r="BC763" s="306"/>
      <c r="BD763" s="306"/>
      <c r="BE763" s="306"/>
      <c r="BF763" s="306"/>
      <c r="BG763" s="306"/>
      <c r="BH763" s="306"/>
      <c r="BI763" s="306"/>
      <c r="BJ763" s="306"/>
      <c r="BK763" s="306"/>
      <c r="BL763" s="306"/>
      <c r="BM763" s="306"/>
      <c r="BN763" s="306"/>
      <c r="BO763" s="306"/>
      <c r="BP763" s="306"/>
    </row>
    <row r="764" spans="8:68" s="308" customFormat="1" x14ac:dyDescent="0.35">
      <c r="H764" s="324"/>
      <c r="J764" s="342"/>
      <c r="K764" s="342"/>
      <c r="L764" s="342"/>
      <c r="M764" s="306"/>
      <c r="N764" s="306"/>
      <c r="O764" s="306"/>
      <c r="P764" s="306"/>
      <c r="Q764" s="306"/>
      <c r="R764" s="306"/>
      <c r="S764" s="306"/>
      <c r="T764" s="306"/>
      <c r="U764" s="306"/>
      <c r="V764" s="306"/>
      <c r="W764" s="306"/>
      <c r="X764" s="306"/>
      <c r="Y764" s="306"/>
      <c r="Z764" s="306"/>
      <c r="AA764" s="306"/>
      <c r="AB764" s="306"/>
      <c r="AC764" s="306"/>
      <c r="AD764" s="306"/>
      <c r="AE764" s="306"/>
      <c r="AF764" s="306"/>
      <c r="AG764" s="306"/>
      <c r="AH764" s="306"/>
      <c r="AI764" s="306"/>
      <c r="AJ764" s="306"/>
      <c r="AK764" s="306"/>
      <c r="AL764" s="306"/>
      <c r="AM764" s="306"/>
      <c r="AN764" s="306"/>
      <c r="AO764" s="306"/>
      <c r="AP764" s="306"/>
      <c r="AQ764" s="306"/>
      <c r="AR764" s="306"/>
      <c r="AS764" s="306"/>
      <c r="AT764" s="306"/>
      <c r="AU764" s="306"/>
      <c r="AV764" s="306"/>
      <c r="AW764" s="306"/>
      <c r="AX764" s="306"/>
      <c r="AY764" s="306"/>
      <c r="AZ764" s="306"/>
      <c r="BA764" s="306"/>
      <c r="BB764" s="306"/>
      <c r="BC764" s="306"/>
      <c r="BD764" s="306"/>
      <c r="BE764" s="306"/>
      <c r="BF764" s="306"/>
      <c r="BG764" s="306"/>
      <c r="BH764" s="306"/>
      <c r="BI764" s="306"/>
      <c r="BJ764" s="306"/>
      <c r="BK764" s="306"/>
      <c r="BL764" s="306"/>
      <c r="BM764" s="306"/>
      <c r="BN764" s="306"/>
      <c r="BO764" s="306"/>
      <c r="BP764" s="306"/>
    </row>
    <row r="765" spans="8:68" s="308" customFormat="1" x14ac:dyDescent="0.35">
      <c r="H765" s="324"/>
      <c r="J765" s="342"/>
      <c r="K765" s="342"/>
      <c r="L765" s="342"/>
      <c r="M765" s="306"/>
      <c r="N765" s="306"/>
      <c r="O765" s="306"/>
      <c r="P765" s="306"/>
      <c r="Q765" s="306"/>
      <c r="R765" s="306"/>
      <c r="S765" s="306"/>
      <c r="T765" s="306"/>
      <c r="U765" s="306"/>
      <c r="V765" s="306"/>
      <c r="W765" s="306"/>
      <c r="X765" s="306"/>
      <c r="Y765" s="306"/>
      <c r="Z765" s="306"/>
      <c r="AA765" s="306"/>
      <c r="AB765" s="306"/>
      <c r="AC765" s="306"/>
      <c r="AD765" s="306"/>
      <c r="AE765" s="306"/>
      <c r="AF765" s="306"/>
      <c r="AG765" s="306"/>
      <c r="AH765" s="306"/>
      <c r="AI765" s="306"/>
      <c r="AJ765" s="306"/>
      <c r="AK765" s="306"/>
      <c r="AL765" s="306"/>
      <c r="AM765" s="306"/>
      <c r="AN765" s="306"/>
      <c r="AO765" s="306"/>
      <c r="AP765" s="306"/>
      <c r="AQ765" s="306"/>
      <c r="AR765" s="306"/>
      <c r="AS765" s="306"/>
      <c r="AT765" s="306"/>
      <c r="AU765" s="306"/>
      <c r="AV765" s="306"/>
      <c r="AW765" s="306"/>
      <c r="AX765" s="306"/>
      <c r="AY765" s="306"/>
      <c r="AZ765" s="306"/>
      <c r="BA765" s="306"/>
      <c r="BB765" s="306"/>
      <c r="BC765" s="306"/>
      <c r="BD765" s="306"/>
      <c r="BE765" s="306"/>
      <c r="BF765" s="306"/>
      <c r="BG765" s="306"/>
      <c r="BH765" s="306"/>
      <c r="BI765" s="306"/>
      <c r="BJ765" s="306"/>
      <c r="BK765" s="306"/>
      <c r="BL765" s="306"/>
      <c r="BM765" s="306"/>
      <c r="BN765" s="306"/>
      <c r="BO765" s="306"/>
      <c r="BP765" s="306"/>
    </row>
    <row r="766" spans="8:68" s="308" customFormat="1" x14ac:dyDescent="0.35">
      <c r="H766" s="324"/>
      <c r="J766" s="342"/>
      <c r="K766" s="342"/>
      <c r="L766" s="342"/>
      <c r="M766" s="306"/>
      <c r="N766" s="306"/>
      <c r="O766" s="306"/>
      <c r="P766" s="306"/>
      <c r="Q766" s="306"/>
      <c r="R766" s="306"/>
      <c r="S766" s="306"/>
      <c r="T766" s="306"/>
      <c r="U766" s="306"/>
      <c r="V766" s="306"/>
      <c r="W766" s="306"/>
      <c r="X766" s="306"/>
      <c r="Y766" s="306"/>
      <c r="Z766" s="306"/>
      <c r="AA766" s="306"/>
      <c r="AB766" s="306"/>
      <c r="AC766" s="306"/>
      <c r="AD766" s="306"/>
      <c r="AE766" s="306"/>
      <c r="AF766" s="306"/>
      <c r="AG766" s="306"/>
      <c r="AH766" s="306"/>
      <c r="AI766" s="306"/>
      <c r="AJ766" s="306"/>
      <c r="AK766" s="306"/>
      <c r="AL766" s="306"/>
      <c r="AM766" s="306"/>
      <c r="AN766" s="306"/>
      <c r="AO766" s="306"/>
      <c r="AP766" s="306"/>
      <c r="AQ766" s="306"/>
      <c r="AR766" s="306"/>
      <c r="AS766" s="306"/>
      <c r="AT766" s="306"/>
      <c r="AU766" s="306"/>
      <c r="AV766" s="306"/>
      <c r="AW766" s="306"/>
      <c r="AX766" s="306"/>
      <c r="AY766" s="306"/>
      <c r="AZ766" s="306"/>
      <c r="BA766" s="306"/>
      <c r="BB766" s="306"/>
      <c r="BC766" s="306"/>
      <c r="BD766" s="306"/>
      <c r="BE766" s="306"/>
      <c r="BF766" s="306"/>
      <c r="BG766" s="306"/>
      <c r="BH766" s="306"/>
      <c r="BI766" s="306"/>
      <c r="BJ766" s="306"/>
      <c r="BK766" s="306"/>
      <c r="BL766" s="306"/>
      <c r="BM766" s="306"/>
      <c r="BN766" s="306"/>
      <c r="BO766" s="306"/>
      <c r="BP766" s="306"/>
    </row>
    <row r="767" spans="8:68" s="308" customFormat="1" x14ac:dyDescent="0.35">
      <c r="H767" s="324"/>
      <c r="J767" s="342"/>
      <c r="K767" s="342"/>
      <c r="L767" s="342"/>
      <c r="M767" s="306"/>
      <c r="N767" s="306"/>
      <c r="O767" s="306"/>
      <c r="P767" s="306"/>
      <c r="Q767" s="306"/>
      <c r="R767" s="306"/>
      <c r="S767" s="306"/>
      <c r="T767" s="306"/>
      <c r="U767" s="306"/>
      <c r="V767" s="306"/>
      <c r="W767" s="306"/>
      <c r="X767" s="306"/>
      <c r="Y767" s="306"/>
      <c r="Z767" s="306"/>
      <c r="AA767" s="306"/>
      <c r="AB767" s="306"/>
      <c r="AC767" s="306"/>
      <c r="AD767" s="306"/>
      <c r="AE767" s="306"/>
      <c r="AF767" s="306"/>
      <c r="AG767" s="306"/>
      <c r="AH767" s="306"/>
      <c r="AI767" s="306"/>
      <c r="AJ767" s="306"/>
      <c r="AK767" s="306"/>
      <c r="AL767" s="306"/>
      <c r="AM767" s="306"/>
      <c r="AN767" s="306"/>
      <c r="AO767" s="306"/>
      <c r="AP767" s="306"/>
      <c r="AQ767" s="306"/>
      <c r="AR767" s="306"/>
      <c r="AS767" s="306"/>
      <c r="AT767" s="306"/>
      <c r="AU767" s="306"/>
      <c r="AV767" s="306"/>
      <c r="AW767" s="306"/>
      <c r="AX767" s="306"/>
      <c r="AY767" s="306"/>
      <c r="AZ767" s="306"/>
      <c r="BA767" s="306"/>
      <c r="BB767" s="306"/>
      <c r="BC767" s="306"/>
      <c r="BD767" s="306"/>
      <c r="BE767" s="306"/>
      <c r="BF767" s="306"/>
      <c r="BG767" s="306"/>
      <c r="BH767" s="306"/>
      <c r="BI767" s="306"/>
      <c r="BJ767" s="306"/>
      <c r="BK767" s="306"/>
      <c r="BL767" s="306"/>
      <c r="BM767" s="306"/>
      <c r="BN767" s="306"/>
      <c r="BO767" s="306"/>
      <c r="BP767" s="306"/>
    </row>
    <row r="768" spans="8:68" s="308" customFormat="1" x14ac:dyDescent="0.35">
      <c r="H768" s="324"/>
      <c r="J768" s="342"/>
      <c r="K768" s="342"/>
      <c r="L768" s="342"/>
      <c r="M768" s="306"/>
      <c r="N768" s="306"/>
      <c r="O768" s="306"/>
      <c r="P768" s="306"/>
      <c r="Q768" s="306"/>
      <c r="R768" s="306"/>
      <c r="S768" s="306"/>
      <c r="T768" s="306"/>
      <c r="U768" s="306"/>
      <c r="V768" s="306"/>
      <c r="W768" s="306"/>
      <c r="X768" s="306"/>
      <c r="Y768" s="306"/>
      <c r="Z768" s="306"/>
      <c r="AA768" s="306"/>
      <c r="AB768" s="306"/>
      <c r="AC768" s="306"/>
      <c r="AD768" s="306"/>
      <c r="AE768" s="306"/>
      <c r="AF768" s="306"/>
      <c r="AG768" s="306"/>
      <c r="AH768" s="306"/>
      <c r="AI768" s="306"/>
      <c r="AJ768" s="306"/>
      <c r="AK768" s="306"/>
      <c r="AL768" s="306"/>
      <c r="AM768" s="306"/>
      <c r="AN768" s="306"/>
      <c r="AO768" s="306"/>
      <c r="AP768" s="306"/>
      <c r="AQ768" s="306"/>
      <c r="AR768" s="306"/>
      <c r="AS768" s="306"/>
      <c r="AT768" s="306"/>
      <c r="AU768" s="306"/>
      <c r="AV768" s="306"/>
      <c r="AW768" s="306"/>
      <c r="AX768" s="306"/>
      <c r="AY768" s="306"/>
      <c r="AZ768" s="306"/>
      <c r="BA768" s="306"/>
      <c r="BB768" s="306"/>
      <c r="BC768" s="306"/>
      <c r="BD768" s="306"/>
      <c r="BE768" s="306"/>
      <c r="BF768" s="306"/>
      <c r="BG768" s="306"/>
      <c r="BH768" s="306"/>
      <c r="BI768" s="306"/>
      <c r="BJ768" s="306"/>
      <c r="BK768" s="306"/>
      <c r="BL768" s="306"/>
      <c r="BM768" s="306"/>
      <c r="BN768" s="306"/>
      <c r="BO768" s="306"/>
      <c r="BP768" s="306"/>
    </row>
    <row r="769" spans="8:68" s="308" customFormat="1" x14ac:dyDescent="0.35">
      <c r="H769" s="324"/>
      <c r="J769" s="342"/>
      <c r="K769" s="342"/>
      <c r="L769" s="342"/>
      <c r="M769" s="306"/>
      <c r="N769" s="306"/>
      <c r="O769" s="306"/>
      <c r="P769" s="306"/>
      <c r="Q769" s="306"/>
      <c r="R769" s="306"/>
      <c r="S769" s="306"/>
      <c r="T769" s="306"/>
      <c r="U769" s="306"/>
      <c r="V769" s="306"/>
      <c r="W769" s="306"/>
      <c r="X769" s="306"/>
      <c r="Y769" s="306"/>
      <c r="Z769" s="306"/>
      <c r="AA769" s="306"/>
      <c r="AB769" s="306"/>
      <c r="AC769" s="306"/>
      <c r="AD769" s="306"/>
      <c r="AE769" s="306"/>
      <c r="AF769" s="306"/>
      <c r="AG769" s="306"/>
      <c r="AH769" s="306"/>
      <c r="AI769" s="306"/>
      <c r="AJ769" s="306"/>
      <c r="AK769" s="306"/>
      <c r="AL769" s="306"/>
      <c r="AM769" s="306"/>
      <c r="AN769" s="306"/>
      <c r="AO769" s="306"/>
      <c r="AP769" s="306"/>
      <c r="AQ769" s="306"/>
      <c r="AR769" s="306"/>
      <c r="AS769" s="306"/>
      <c r="AT769" s="306"/>
      <c r="AU769" s="306"/>
      <c r="AV769" s="306"/>
      <c r="AW769" s="306"/>
      <c r="AX769" s="306"/>
      <c r="AY769" s="306"/>
      <c r="AZ769" s="306"/>
      <c r="BA769" s="306"/>
      <c r="BB769" s="306"/>
      <c r="BC769" s="306"/>
      <c r="BD769" s="306"/>
      <c r="BE769" s="306"/>
      <c r="BF769" s="306"/>
      <c r="BG769" s="306"/>
      <c r="BH769" s="306"/>
      <c r="BI769" s="306"/>
      <c r="BJ769" s="306"/>
      <c r="BK769" s="306"/>
      <c r="BL769" s="306"/>
      <c r="BM769" s="306"/>
      <c r="BN769" s="306"/>
      <c r="BO769" s="306"/>
      <c r="BP769" s="306"/>
    </row>
    <row r="770" spans="8:68" s="308" customFormat="1" x14ac:dyDescent="0.35">
      <c r="H770" s="324"/>
      <c r="J770" s="342"/>
      <c r="K770" s="342"/>
      <c r="L770" s="342"/>
      <c r="M770" s="306"/>
      <c r="N770" s="306"/>
      <c r="O770" s="306"/>
      <c r="P770" s="306"/>
      <c r="Q770" s="306"/>
      <c r="R770" s="306"/>
      <c r="S770" s="306"/>
      <c r="T770" s="306"/>
      <c r="U770" s="306"/>
      <c r="V770" s="306"/>
      <c r="W770" s="306"/>
      <c r="X770" s="306"/>
      <c r="Y770" s="306"/>
      <c r="Z770" s="306"/>
      <c r="AA770" s="306"/>
      <c r="AB770" s="306"/>
      <c r="AC770" s="306"/>
      <c r="AD770" s="306"/>
      <c r="AE770" s="306"/>
      <c r="AF770" s="306"/>
      <c r="AG770" s="306"/>
      <c r="AH770" s="306"/>
      <c r="AI770" s="306"/>
      <c r="AJ770" s="306"/>
      <c r="AK770" s="306"/>
      <c r="AL770" s="306"/>
      <c r="AM770" s="306"/>
      <c r="AN770" s="306"/>
      <c r="AO770" s="306"/>
      <c r="AP770" s="306"/>
      <c r="AQ770" s="306"/>
      <c r="AR770" s="306"/>
      <c r="AS770" s="306"/>
      <c r="AT770" s="306"/>
      <c r="AU770" s="306"/>
      <c r="AV770" s="306"/>
      <c r="AW770" s="306"/>
      <c r="AX770" s="306"/>
      <c r="AY770" s="306"/>
      <c r="AZ770" s="306"/>
      <c r="BA770" s="306"/>
      <c r="BB770" s="306"/>
      <c r="BC770" s="306"/>
      <c r="BD770" s="306"/>
      <c r="BE770" s="306"/>
      <c r="BF770" s="306"/>
      <c r="BG770" s="306"/>
      <c r="BH770" s="306"/>
      <c r="BI770" s="306"/>
      <c r="BJ770" s="306"/>
      <c r="BK770" s="306"/>
      <c r="BL770" s="306"/>
      <c r="BM770" s="306"/>
      <c r="BN770" s="306"/>
      <c r="BO770" s="306"/>
      <c r="BP770" s="306"/>
    </row>
    <row r="771" spans="8:68" s="308" customFormat="1" x14ac:dyDescent="0.35">
      <c r="H771" s="324"/>
      <c r="J771" s="342"/>
      <c r="K771" s="342"/>
      <c r="L771" s="342"/>
      <c r="M771" s="306"/>
      <c r="N771" s="306"/>
      <c r="O771" s="306"/>
      <c r="P771" s="306"/>
      <c r="Q771" s="306"/>
      <c r="R771" s="306"/>
      <c r="S771" s="306"/>
      <c r="T771" s="306"/>
      <c r="U771" s="306"/>
      <c r="V771" s="306"/>
      <c r="W771" s="306"/>
      <c r="X771" s="306"/>
      <c r="Y771" s="306"/>
      <c r="Z771" s="306"/>
      <c r="AA771" s="306"/>
      <c r="AB771" s="306"/>
      <c r="AC771" s="306"/>
      <c r="AD771" s="306"/>
      <c r="AE771" s="306"/>
      <c r="AF771" s="306"/>
      <c r="AG771" s="306"/>
      <c r="AH771" s="306"/>
      <c r="AI771" s="306"/>
      <c r="AJ771" s="306"/>
      <c r="AK771" s="306"/>
      <c r="AL771" s="306"/>
      <c r="AM771" s="306"/>
      <c r="AN771" s="306"/>
      <c r="AO771" s="306"/>
      <c r="AP771" s="306"/>
      <c r="AQ771" s="306"/>
      <c r="AR771" s="306"/>
      <c r="AS771" s="306"/>
      <c r="AT771" s="306"/>
      <c r="AU771" s="306"/>
      <c r="AV771" s="306"/>
      <c r="AW771" s="306"/>
      <c r="AX771" s="306"/>
      <c r="AY771" s="306"/>
      <c r="AZ771" s="306"/>
      <c r="BA771" s="306"/>
      <c r="BB771" s="306"/>
      <c r="BC771" s="306"/>
      <c r="BD771" s="306"/>
      <c r="BE771" s="306"/>
      <c r="BF771" s="306"/>
      <c r="BG771" s="306"/>
      <c r="BH771" s="306"/>
      <c r="BI771" s="306"/>
      <c r="BJ771" s="306"/>
      <c r="BK771" s="306"/>
      <c r="BL771" s="306"/>
      <c r="BM771" s="306"/>
      <c r="BN771" s="306"/>
      <c r="BO771" s="306"/>
      <c r="BP771" s="306"/>
    </row>
    <row r="772" spans="8:68" s="308" customFormat="1" x14ac:dyDescent="0.35">
      <c r="H772" s="324"/>
      <c r="J772" s="342"/>
      <c r="K772" s="342"/>
      <c r="L772" s="342"/>
      <c r="M772" s="306"/>
      <c r="N772" s="306"/>
      <c r="O772" s="306"/>
      <c r="P772" s="306"/>
      <c r="Q772" s="306"/>
      <c r="R772" s="306"/>
      <c r="S772" s="306"/>
      <c r="T772" s="306"/>
      <c r="U772" s="306"/>
      <c r="V772" s="306"/>
      <c r="W772" s="306"/>
      <c r="X772" s="306"/>
      <c r="Y772" s="306"/>
      <c r="Z772" s="306"/>
      <c r="AA772" s="306"/>
      <c r="AB772" s="306"/>
      <c r="AC772" s="306"/>
      <c r="AD772" s="306"/>
      <c r="AE772" s="306"/>
      <c r="AF772" s="306"/>
      <c r="AG772" s="306"/>
      <c r="AH772" s="306"/>
      <c r="AI772" s="306"/>
      <c r="AJ772" s="306"/>
      <c r="AK772" s="306"/>
      <c r="AL772" s="306"/>
      <c r="AM772" s="306"/>
      <c r="AN772" s="306"/>
      <c r="AO772" s="306"/>
      <c r="AP772" s="306"/>
      <c r="AQ772" s="306"/>
      <c r="AR772" s="306"/>
      <c r="AS772" s="306"/>
      <c r="AT772" s="306"/>
      <c r="AU772" s="306"/>
      <c r="AV772" s="306"/>
      <c r="AW772" s="306"/>
      <c r="AX772" s="306"/>
      <c r="AY772" s="306"/>
      <c r="AZ772" s="306"/>
      <c r="BA772" s="306"/>
      <c r="BB772" s="306"/>
      <c r="BC772" s="306"/>
      <c r="BD772" s="306"/>
      <c r="BE772" s="306"/>
      <c r="BF772" s="306"/>
      <c r="BG772" s="306"/>
      <c r="BH772" s="306"/>
      <c r="BI772" s="306"/>
      <c r="BJ772" s="306"/>
      <c r="BK772" s="306"/>
      <c r="BL772" s="306"/>
      <c r="BM772" s="306"/>
      <c r="BN772" s="306"/>
      <c r="BO772" s="306"/>
      <c r="BP772" s="306"/>
    </row>
    <row r="773" spans="8:68" s="308" customFormat="1" x14ac:dyDescent="0.35">
      <c r="H773" s="324"/>
      <c r="J773" s="342"/>
      <c r="K773" s="342"/>
      <c r="L773" s="342"/>
      <c r="M773" s="306"/>
      <c r="N773" s="306"/>
      <c r="O773" s="306"/>
      <c r="P773" s="306"/>
      <c r="Q773" s="306"/>
      <c r="R773" s="306"/>
      <c r="S773" s="306"/>
      <c r="T773" s="306"/>
      <c r="U773" s="306"/>
      <c r="V773" s="306"/>
      <c r="W773" s="306"/>
      <c r="X773" s="306"/>
      <c r="Y773" s="306"/>
      <c r="Z773" s="306"/>
      <c r="AA773" s="306"/>
      <c r="AB773" s="306"/>
      <c r="AC773" s="306"/>
      <c r="AD773" s="306"/>
      <c r="AE773" s="306"/>
      <c r="AF773" s="306"/>
      <c r="AG773" s="306"/>
      <c r="AH773" s="306"/>
      <c r="AI773" s="306"/>
      <c r="AJ773" s="306"/>
      <c r="AK773" s="306"/>
      <c r="AL773" s="306"/>
      <c r="AM773" s="306"/>
      <c r="AN773" s="306"/>
      <c r="AO773" s="306"/>
      <c r="AP773" s="306"/>
      <c r="AQ773" s="306"/>
      <c r="AR773" s="306"/>
      <c r="AS773" s="306"/>
      <c r="AT773" s="306"/>
      <c r="AU773" s="306"/>
      <c r="AV773" s="306"/>
      <c r="AW773" s="306"/>
      <c r="AX773" s="306"/>
      <c r="AY773" s="306"/>
      <c r="AZ773" s="306"/>
      <c r="BA773" s="306"/>
      <c r="BB773" s="306"/>
      <c r="BC773" s="306"/>
      <c r="BD773" s="306"/>
      <c r="BE773" s="306"/>
      <c r="BF773" s="306"/>
      <c r="BG773" s="306"/>
      <c r="BH773" s="306"/>
      <c r="BI773" s="306"/>
      <c r="BJ773" s="306"/>
      <c r="BK773" s="306"/>
      <c r="BL773" s="306"/>
      <c r="BM773" s="306"/>
      <c r="BN773" s="306"/>
      <c r="BO773" s="306"/>
      <c r="BP773" s="306"/>
    </row>
    <row r="774" spans="8:68" s="308" customFormat="1" x14ac:dyDescent="0.35">
      <c r="H774" s="324"/>
      <c r="J774" s="342"/>
      <c r="K774" s="342"/>
      <c r="L774" s="342"/>
      <c r="M774" s="306"/>
      <c r="N774" s="306"/>
      <c r="O774" s="306"/>
      <c r="P774" s="306"/>
      <c r="Q774" s="306"/>
      <c r="R774" s="306"/>
      <c r="S774" s="306"/>
      <c r="T774" s="306"/>
      <c r="U774" s="306"/>
      <c r="V774" s="306"/>
      <c r="W774" s="306"/>
      <c r="X774" s="306"/>
      <c r="Y774" s="306"/>
      <c r="Z774" s="306"/>
      <c r="AA774" s="306"/>
      <c r="AB774" s="306"/>
      <c r="AC774" s="306"/>
      <c r="AD774" s="306"/>
      <c r="AE774" s="306"/>
      <c r="AF774" s="306"/>
      <c r="AG774" s="306"/>
      <c r="AH774" s="306"/>
      <c r="AI774" s="306"/>
      <c r="AJ774" s="306"/>
      <c r="AK774" s="306"/>
      <c r="AL774" s="306"/>
      <c r="AM774" s="306"/>
      <c r="AN774" s="306"/>
      <c r="AO774" s="306"/>
      <c r="AP774" s="306"/>
      <c r="AQ774" s="306"/>
      <c r="AR774" s="306"/>
      <c r="AS774" s="306"/>
      <c r="AT774" s="306"/>
      <c r="AU774" s="306"/>
      <c r="AV774" s="306"/>
      <c r="AW774" s="306"/>
      <c r="AX774" s="306"/>
      <c r="AY774" s="306"/>
      <c r="AZ774" s="306"/>
      <c r="BA774" s="306"/>
      <c r="BB774" s="306"/>
      <c r="BC774" s="306"/>
      <c r="BD774" s="306"/>
      <c r="BE774" s="306"/>
      <c r="BF774" s="306"/>
      <c r="BG774" s="306"/>
      <c r="BH774" s="306"/>
      <c r="BI774" s="306"/>
      <c r="BJ774" s="306"/>
      <c r="BK774" s="306"/>
      <c r="BL774" s="306"/>
      <c r="BM774" s="306"/>
      <c r="BN774" s="306"/>
      <c r="BO774" s="306"/>
      <c r="BP774" s="306"/>
    </row>
    <row r="775" spans="8:68" s="308" customFormat="1" x14ac:dyDescent="0.35">
      <c r="H775" s="324"/>
      <c r="J775" s="342"/>
      <c r="K775" s="342"/>
      <c r="L775" s="342"/>
      <c r="M775" s="306"/>
      <c r="N775" s="306"/>
      <c r="O775" s="306"/>
      <c r="P775" s="306"/>
      <c r="Q775" s="306"/>
      <c r="R775" s="306"/>
      <c r="S775" s="306"/>
      <c r="T775" s="306"/>
      <c r="U775" s="306"/>
      <c r="V775" s="306"/>
      <c r="W775" s="306"/>
      <c r="X775" s="306"/>
      <c r="Y775" s="306"/>
      <c r="Z775" s="306"/>
      <c r="AA775" s="306"/>
      <c r="AB775" s="306"/>
      <c r="AC775" s="306"/>
      <c r="AD775" s="306"/>
      <c r="AE775" s="306"/>
      <c r="AF775" s="306"/>
      <c r="AG775" s="306"/>
      <c r="AH775" s="306"/>
      <c r="AI775" s="306"/>
      <c r="AJ775" s="306"/>
      <c r="AK775" s="306"/>
      <c r="AL775" s="306"/>
      <c r="AM775" s="306"/>
      <c r="AN775" s="306"/>
      <c r="AO775" s="306"/>
      <c r="AP775" s="306"/>
      <c r="AQ775" s="306"/>
      <c r="AR775" s="306"/>
      <c r="AS775" s="306"/>
      <c r="AT775" s="306"/>
      <c r="AU775" s="306"/>
      <c r="AV775" s="306"/>
      <c r="AW775" s="306"/>
      <c r="AX775" s="306"/>
      <c r="AY775" s="306"/>
      <c r="AZ775" s="306"/>
      <c r="BA775" s="306"/>
      <c r="BB775" s="306"/>
      <c r="BC775" s="306"/>
      <c r="BD775" s="306"/>
      <c r="BE775" s="306"/>
      <c r="BF775" s="306"/>
      <c r="BG775" s="306"/>
      <c r="BH775" s="306"/>
      <c r="BI775" s="306"/>
      <c r="BJ775" s="306"/>
      <c r="BK775" s="306"/>
      <c r="BL775" s="306"/>
      <c r="BM775" s="306"/>
      <c r="BN775" s="306"/>
      <c r="BO775" s="306"/>
      <c r="BP775" s="306"/>
    </row>
    <row r="776" spans="8:68" s="308" customFormat="1" x14ac:dyDescent="0.35">
      <c r="H776" s="324"/>
      <c r="J776" s="342"/>
      <c r="K776" s="342"/>
      <c r="L776" s="342"/>
      <c r="M776" s="306"/>
      <c r="N776" s="306"/>
      <c r="O776" s="306"/>
      <c r="P776" s="306"/>
      <c r="Q776" s="306"/>
      <c r="R776" s="306"/>
      <c r="S776" s="306"/>
      <c r="T776" s="306"/>
      <c r="U776" s="306"/>
      <c r="V776" s="306"/>
      <c r="W776" s="306"/>
      <c r="X776" s="306"/>
      <c r="Y776" s="306"/>
      <c r="Z776" s="306"/>
      <c r="AA776" s="306"/>
      <c r="AB776" s="306"/>
      <c r="AC776" s="306"/>
      <c r="AD776" s="306"/>
      <c r="AE776" s="306"/>
      <c r="AF776" s="306"/>
      <c r="AG776" s="306"/>
      <c r="AH776" s="306"/>
      <c r="AI776" s="306"/>
      <c r="AJ776" s="306"/>
      <c r="AK776" s="306"/>
      <c r="AL776" s="306"/>
      <c r="AM776" s="306"/>
      <c r="AN776" s="306"/>
      <c r="AO776" s="306"/>
      <c r="AP776" s="306"/>
      <c r="AQ776" s="306"/>
      <c r="AR776" s="306"/>
      <c r="AS776" s="306"/>
      <c r="AT776" s="306"/>
      <c r="AU776" s="306"/>
      <c r="AV776" s="306"/>
      <c r="AW776" s="306"/>
      <c r="AX776" s="306"/>
      <c r="AY776" s="306"/>
      <c r="AZ776" s="306"/>
      <c r="BA776" s="306"/>
      <c r="BB776" s="306"/>
      <c r="BC776" s="306"/>
      <c r="BD776" s="306"/>
      <c r="BE776" s="306"/>
      <c r="BF776" s="306"/>
      <c r="BG776" s="306"/>
      <c r="BH776" s="306"/>
      <c r="BI776" s="306"/>
      <c r="BJ776" s="306"/>
      <c r="BK776" s="306"/>
      <c r="BL776" s="306"/>
      <c r="BM776" s="306"/>
      <c r="BN776" s="306"/>
      <c r="BO776" s="306"/>
      <c r="BP776" s="306"/>
    </row>
    <row r="777" spans="8:68" s="308" customFormat="1" x14ac:dyDescent="0.35">
      <c r="H777" s="324"/>
      <c r="J777" s="342"/>
      <c r="K777" s="342"/>
      <c r="L777" s="342"/>
      <c r="M777" s="306"/>
      <c r="N777" s="306"/>
      <c r="O777" s="306"/>
      <c r="P777" s="306"/>
      <c r="Q777" s="306"/>
      <c r="R777" s="306"/>
      <c r="S777" s="306"/>
      <c r="T777" s="306"/>
      <c r="U777" s="306"/>
      <c r="V777" s="306"/>
      <c r="W777" s="306"/>
      <c r="X777" s="306"/>
      <c r="Y777" s="306"/>
      <c r="Z777" s="306"/>
      <c r="AA777" s="306"/>
      <c r="AB777" s="306"/>
      <c r="AC777" s="306"/>
      <c r="AD777" s="306"/>
      <c r="AE777" s="306"/>
      <c r="AF777" s="306"/>
      <c r="AG777" s="306"/>
      <c r="AH777" s="306"/>
      <c r="AI777" s="306"/>
      <c r="AJ777" s="306"/>
      <c r="AK777" s="306"/>
      <c r="AL777" s="306"/>
      <c r="AM777" s="306"/>
      <c r="AN777" s="306"/>
      <c r="AO777" s="306"/>
      <c r="AP777" s="306"/>
      <c r="AQ777" s="306"/>
      <c r="AR777" s="306"/>
      <c r="AS777" s="306"/>
      <c r="AT777" s="306"/>
      <c r="AU777" s="306"/>
      <c r="AV777" s="306"/>
      <c r="AW777" s="306"/>
      <c r="AX777" s="306"/>
      <c r="AY777" s="306"/>
      <c r="AZ777" s="306"/>
      <c r="BA777" s="306"/>
      <c r="BB777" s="306"/>
      <c r="BC777" s="306"/>
      <c r="BD777" s="306"/>
      <c r="BE777" s="306"/>
      <c r="BF777" s="306"/>
      <c r="BG777" s="306"/>
      <c r="BH777" s="306"/>
      <c r="BI777" s="306"/>
      <c r="BJ777" s="306"/>
      <c r="BK777" s="306"/>
      <c r="BL777" s="306"/>
      <c r="BM777" s="306"/>
      <c r="BN777" s="306"/>
      <c r="BO777" s="306"/>
      <c r="BP777" s="306"/>
    </row>
    <row r="778" spans="8:68" s="308" customFormat="1" x14ac:dyDescent="0.35">
      <c r="H778" s="324"/>
      <c r="J778" s="342"/>
      <c r="K778" s="342"/>
      <c r="L778" s="342"/>
      <c r="M778" s="306"/>
      <c r="N778" s="306"/>
      <c r="O778" s="306"/>
      <c r="P778" s="306"/>
      <c r="Q778" s="306"/>
      <c r="R778" s="306"/>
      <c r="S778" s="306"/>
      <c r="T778" s="306"/>
      <c r="U778" s="306"/>
      <c r="V778" s="306"/>
      <c r="W778" s="306"/>
      <c r="X778" s="306"/>
      <c r="Y778" s="306"/>
      <c r="Z778" s="306"/>
      <c r="AA778" s="306"/>
      <c r="AB778" s="306"/>
      <c r="AC778" s="306"/>
      <c r="AD778" s="306"/>
      <c r="AE778" s="306"/>
      <c r="AF778" s="306"/>
      <c r="AG778" s="306"/>
      <c r="AH778" s="306"/>
      <c r="AI778" s="306"/>
      <c r="AJ778" s="306"/>
      <c r="AK778" s="306"/>
      <c r="AL778" s="306"/>
      <c r="AM778" s="306"/>
      <c r="AN778" s="306"/>
      <c r="AO778" s="306"/>
      <c r="AP778" s="306"/>
      <c r="AQ778" s="306"/>
      <c r="AR778" s="306"/>
      <c r="AS778" s="306"/>
      <c r="AT778" s="306"/>
      <c r="AU778" s="306"/>
      <c r="AV778" s="306"/>
      <c r="AW778" s="306"/>
      <c r="AX778" s="306"/>
      <c r="AY778" s="306"/>
      <c r="AZ778" s="306"/>
      <c r="BA778" s="306"/>
      <c r="BB778" s="306"/>
      <c r="BC778" s="306"/>
      <c r="BD778" s="306"/>
      <c r="BE778" s="306"/>
      <c r="BF778" s="306"/>
      <c r="BG778" s="306"/>
      <c r="BH778" s="306"/>
      <c r="BI778" s="306"/>
      <c r="BJ778" s="306"/>
      <c r="BK778" s="306"/>
      <c r="BL778" s="306"/>
      <c r="BM778" s="306"/>
      <c r="BN778" s="306"/>
      <c r="BO778" s="306"/>
      <c r="BP778" s="306"/>
    </row>
    <row r="779" spans="8:68" s="308" customFormat="1" x14ac:dyDescent="0.35">
      <c r="H779" s="324"/>
      <c r="J779" s="342"/>
      <c r="K779" s="342"/>
      <c r="L779" s="342"/>
      <c r="M779" s="306"/>
      <c r="N779" s="306"/>
      <c r="O779" s="306"/>
      <c r="P779" s="306"/>
      <c r="Q779" s="306"/>
      <c r="R779" s="306"/>
      <c r="S779" s="306"/>
      <c r="T779" s="306"/>
      <c r="U779" s="306"/>
      <c r="V779" s="306"/>
      <c r="W779" s="306"/>
      <c r="X779" s="306"/>
      <c r="Y779" s="306"/>
      <c r="Z779" s="306"/>
      <c r="AA779" s="306"/>
      <c r="AB779" s="306"/>
      <c r="AC779" s="306"/>
      <c r="AD779" s="306"/>
      <c r="AE779" s="306"/>
      <c r="AF779" s="306"/>
      <c r="AG779" s="306"/>
      <c r="AH779" s="306"/>
      <c r="AI779" s="306"/>
      <c r="AJ779" s="306"/>
      <c r="AK779" s="306"/>
      <c r="AL779" s="306"/>
      <c r="AM779" s="306"/>
      <c r="AN779" s="306"/>
      <c r="AO779" s="306"/>
      <c r="AP779" s="306"/>
      <c r="AQ779" s="306"/>
      <c r="AR779" s="306"/>
      <c r="AS779" s="306"/>
      <c r="AT779" s="306"/>
      <c r="AU779" s="306"/>
      <c r="AV779" s="306"/>
      <c r="AW779" s="306"/>
      <c r="AX779" s="306"/>
      <c r="AY779" s="306"/>
      <c r="AZ779" s="306"/>
      <c r="BA779" s="306"/>
      <c r="BB779" s="306"/>
      <c r="BC779" s="306"/>
      <c r="BD779" s="306"/>
      <c r="BE779" s="306"/>
      <c r="BF779" s="306"/>
      <c r="BG779" s="306"/>
      <c r="BH779" s="306"/>
      <c r="BI779" s="306"/>
      <c r="BJ779" s="306"/>
      <c r="BK779" s="306"/>
      <c r="BL779" s="306"/>
      <c r="BM779" s="306"/>
      <c r="BN779" s="306"/>
      <c r="BO779" s="306"/>
      <c r="BP779" s="306"/>
    </row>
    <row r="780" spans="8:68" s="308" customFormat="1" x14ac:dyDescent="0.35">
      <c r="H780" s="324"/>
      <c r="J780" s="342"/>
      <c r="K780" s="342"/>
      <c r="L780" s="342"/>
      <c r="M780" s="306"/>
      <c r="N780" s="306"/>
      <c r="O780" s="306"/>
      <c r="P780" s="306"/>
      <c r="Q780" s="306"/>
      <c r="R780" s="306"/>
      <c r="S780" s="306"/>
      <c r="T780" s="306"/>
      <c r="U780" s="306"/>
      <c r="V780" s="306"/>
      <c r="W780" s="306"/>
      <c r="X780" s="306"/>
      <c r="Y780" s="306"/>
      <c r="Z780" s="306"/>
      <c r="AA780" s="306"/>
      <c r="AB780" s="306"/>
      <c r="AC780" s="306"/>
      <c r="AD780" s="306"/>
      <c r="AE780" s="306"/>
      <c r="AF780" s="306"/>
      <c r="AG780" s="306"/>
      <c r="AH780" s="306"/>
      <c r="AI780" s="306"/>
      <c r="AJ780" s="306"/>
      <c r="AK780" s="306"/>
      <c r="AL780" s="306"/>
      <c r="AM780" s="306"/>
      <c r="AN780" s="306"/>
      <c r="AO780" s="306"/>
      <c r="AP780" s="306"/>
      <c r="AQ780" s="306"/>
      <c r="AR780" s="306"/>
      <c r="AS780" s="306"/>
      <c r="AT780" s="306"/>
      <c r="AU780" s="306"/>
      <c r="AV780" s="306"/>
      <c r="AW780" s="306"/>
      <c r="AX780" s="306"/>
      <c r="AY780" s="306"/>
      <c r="AZ780" s="306"/>
      <c r="BA780" s="306"/>
      <c r="BB780" s="306"/>
      <c r="BC780" s="306"/>
      <c r="BD780" s="306"/>
      <c r="BE780" s="306"/>
      <c r="BF780" s="306"/>
      <c r="BG780" s="306"/>
      <c r="BH780" s="306"/>
      <c r="BI780" s="306"/>
      <c r="BJ780" s="306"/>
      <c r="BK780" s="306"/>
      <c r="BL780" s="306"/>
      <c r="BM780" s="306"/>
      <c r="BN780" s="306"/>
      <c r="BO780" s="306"/>
      <c r="BP780" s="306"/>
    </row>
    <row r="781" spans="8:68" s="308" customFormat="1" x14ac:dyDescent="0.35">
      <c r="H781" s="324"/>
      <c r="J781" s="342"/>
      <c r="K781" s="342"/>
      <c r="L781" s="342"/>
      <c r="M781" s="306"/>
      <c r="N781" s="306"/>
      <c r="O781" s="306"/>
      <c r="P781" s="306"/>
      <c r="Q781" s="306"/>
      <c r="R781" s="306"/>
      <c r="S781" s="306"/>
      <c r="T781" s="306"/>
      <c r="U781" s="306"/>
      <c r="V781" s="306"/>
      <c r="W781" s="306"/>
      <c r="X781" s="306"/>
      <c r="Y781" s="306"/>
      <c r="Z781" s="306"/>
      <c r="AA781" s="306"/>
      <c r="AB781" s="306"/>
      <c r="AC781" s="306"/>
      <c r="AD781" s="306"/>
      <c r="AE781" s="306"/>
      <c r="AF781" s="306"/>
      <c r="AG781" s="306"/>
      <c r="AH781" s="306"/>
      <c r="AI781" s="306"/>
      <c r="AJ781" s="306"/>
      <c r="AK781" s="306"/>
      <c r="AL781" s="306"/>
      <c r="AM781" s="306"/>
      <c r="AN781" s="306"/>
      <c r="AO781" s="306"/>
      <c r="AP781" s="306"/>
      <c r="AQ781" s="306"/>
      <c r="AR781" s="306"/>
      <c r="AS781" s="306"/>
      <c r="AT781" s="306"/>
      <c r="AU781" s="306"/>
      <c r="AV781" s="306"/>
      <c r="AW781" s="306"/>
      <c r="AX781" s="306"/>
      <c r="AY781" s="306"/>
      <c r="AZ781" s="306"/>
      <c r="BA781" s="306"/>
      <c r="BB781" s="306"/>
      <c r="BC781" s="306"/>
      <c r="BD781" s="306"/>
      <c r="BE781" s="306"/>
      <c r="BF781" s="306"/>
      <c r="BG781" s="306"/>
      <c r="BH781" s="306"/>
      <c r="BI781" s="306"/>
      <c r="BJ781" s="306"/>
      <c r="BK781" s="306"/>
      <c r="BL781" s="306"/>
      <c r="BM781" s="306"/>
      <c r="BN781" s="306"/>
      <c r="BO781" s="306"/>
      <c r="BP781" s="306"/>
    </row>
    <row r="782" spans="8:68" s="308" customFormat="1" x14ac:dyDescent="0.35">
      <c r="H782" s="324"/>
      <c r="J782" s="342"/>
      <c r="K782" s="342"/>
      <c r="L782" s="342"/>
      <c r="M782" s="306"/>
      <c r="N782" s="306"/>
      <c r="O782" s="306"/>
      <c r="P782" s="306"/>
      <c r="Q782" s="306"/>
      <c r="R782" s="306"/>
      <c r="S782" s="306"/>
      <c r="T782" s="306"/>
      <c r="U782" s="306"/>
      <c r="V782" s="306"/>
      <c r="W782" s="306"/>
      <c r="X782" s="306"/>
      <c r="Y782" s="306"/>
      <c r="Z782" s="306"/>
      <c r="AA782" s="306"/>
      <c r="AB782" s="306"/>
      <c r="AC782" s="306"/>
      <c r="AD782" s="306"/>
      <c r="AE782" s="306"/>
      <c r="AF782" s="306"/>
      <c r="AG782" s="306"/>
      <c r="AH782" s="306"/>
      <c r="AI782" s="306"/>
      <c r="AJ782" s="306"/>
      <c r="AK782" s="306"/>
      <c r="AL782" s="306"/>
      <c r="AM782" s="306"/>
      <c r="AN782" s="306"/>
      <c r="AO782" s="306"/>
      <c r="AP782" s="306"/>
      <c r="AQ782" s="306"/>
      <c r="AR782" s="306"/>
      <c r="AS782" s="306"/>
      <c r="AT782" s="306"/>
      <c r="AU782" s="306"/>
      <c r="AV782" s="306"/>
      <c r="AW782" s="306"/>
      <c r="AX782" s="306"/>
      <c r="AY782" s="306"/>
      <c r="AZ782" s="306"/>
      <c r="BA782" s="306"/>
      <c r="BB782" s="306"/>
      <c r="BC782" s="306"/>
      <c r="BD782" s="306"/>
      <c r="BE782" s="306"/>
      <c r="BF782" s="306"/>
      <c r="BG782" s="306"/>
      <c r="BH782" s="306"/>
      <c r="BI782" s="306"/>
      <c r="BJ782" s="306"/>
      <c r="BK782" s="306"/>
      <c r="BL782" s="306"/>
      <c r="BM782" s="306"/>
      <c r="BN782" s="306"/>
      <c r="BO782" s="306"/>
      <c r="BP782" s="306"/>
    </row>
    <row r="783" spans="8:68" s="308" customFormat="1" x14ac:dyDescent="0.35">
      <c r="H783" s="324"/>
      <c r="J783" s="342"/>
      <c r="K783" s="342"/>
      <c r="L783" s="342"/>
      <c r="M783" s="306"/>
      <c r="N783" s="306"/>
      <c r="O783" s="306"/>
      <c r="P783" s="306"/>
      <c r="Q783" s="306"/>
      <c r="R783" s="306"/>
      <c r="S783" s="306"/>
      <c r="T783" s="306"/>
      <c r="U783" s="306"/>
      <c r="V783" s="306"/>
      <c r="W783" s="306"/>
      <c r="X783" s="306"/>
      <c r="Y783" s="306"/>
      <c r="Z783" s="306"/>
      <c r="AA783" s="306"/>
      <c r="AB783" s="306"/>
      <c r="AC783" s="306"/>
      <c r="AD783" s="306"/>
      <c r="AE783" s="306"/>
      <c r="AF783" s="306"/>
      <c r="AG783" s="306"/>
      <c r="AH783" s="306"/>
      <c r="AI783" s="306"/>
      <c r="AJ783" s="306"/>
      <c r="AK783" s="306"/>
      <c r="AL783" s="306"/>
      <c r="AM783" s="306"/>
      <c r="AN783" s="306"/>
      <c r="AO783" s="306"/>
      <c r="AP783" s="306"/>
      <c r="AQ783" s="306"/>
      <c r="AR783" s="306"/>
      <c r="AS783" s="306"/>
      <c r="AT783" s="306"/>
      <c r="AU783" s="306"/>
      <c r="AV783" s="306"/>
      <c r="AW783" s="306"/>
      <c r="AX783" s="306"/>
      <c r="AY783" s="306"/>
      <c r="AZ783" s="306"/>
      <c r="BA783" s="306"/>
      <c r="BB783" s="306"/>
      <c r="BC783" s="306"/>
      <c r="BD783" s="306"/>
      <c r="BE783" s="306"/>
      <c r="BF783" s="306"/>
      <c r="BG783" s="306"/>
      <c r="BH783" s="306"/>
      <c r="BI783" s="306"/>
      <c r="BJ783" s="306"/>
      <c r="BK783" s="306"/>
      <c r="BL783" s="306"/>
      <c r="BM783" s="306"/>
      <c r="BN783" s="306"/>
      <c r="BO783" s="306"/>
      <c r="BP783" s="306"/>
    </row>
    <row r="784" spans="8:68" s="308" customFormat="1" x14ac:dyDescent="0.35">
      <c r="H784" s="324"/>
      <c r="J784" s="342"/>
      <c r="K784" s="342"/>
      <c r="L784" s="342"/>
      <c r="M784" s="306"/>
      <c r="N784" s="306"/>
      <c r="O784" s="306"/>
      <c r="P784" s="306"/>
      <c r="Q784" s="306"/>
      <c r="R784" s="306"/>
      <c r="S784" s="306"/>
      <c r="T784" s="306"/>
      <c r="U784" s="306"/>
      <c r="V784" s="306"/>
      <c r="W784" s="306"/>
      <c r="X784" s="306"/>
      <c r="Y784" s="306"/>
      <c r="Z784" s="306"/>
      <c r="AA784" s="306"/>
      <c r="AB784" s="306"/>
      <c r="AC784" s="306"/>
      <c r="AD784" s="306"/>
      <c r="AE784" s="306"/>
      <c r="AF784" s="306"/>
      <c r="AG784" s="306"/>
      <c r="AH784" s="306"/>
      <c r="AI784" s="306"/>
      <c r="AJ784" s="306"/>
      <c r="AK784" s="306"/>
      <c r="AL784" s="306"/>
      <c r="AM784" s="306"/>
      <c r="AN784" s="306"/>
      <c r="AO784" s="306"/>
      <c r="AP784" s="306"/>
      <c r="AQ784" s="306"/>
      <c r="AR784" s="306"/>
      <c r="AS784" s="306"/>
      <c r="AT784" s="306"/>
      <c r="AU784" s="306"/>
      <c r="AV784" s="306"/>
      <c r="AW784" s="306"/>
      <c r="AX784" s="306"/>
      <c r="AY784" s="306"/>
      <c r="AZ784" s="306"/>
      <c r="BA784" s="306"/>
      <c r="BB784" s="306"/>
      <c r="BC784" s="306"/>
      <c r="BD784" s="306"/>
      <c r="BE784" s="306"/>
      <c r="BF784" s="306"/>
      <c r="BG784" s="306"/>
      <c r="BH784" s="306"/>
      <c r="BI784" s="306"/>
      <c r="BJ784" s="306"/>
      <c r="BK784" s="306"/>
      <c r="BL784" s="306"/>
      <c r="BM784" s="306"/>
      <c r="BN784" s="306"/>
      <c r="BO784" s="306"/>
      <c r="BP784" s="306"/>
    </row>
    <row r="785" spans="8:68" s="308" customFormat="1" x14ac:dyDescent="0.35">
      <c r="H785" s="324"/>
      <c r="J785" s="342"/>
      <c r="K785" s="342"/>
      <c r="L785" s="342"/>
      <c r="M785" s="306"/>
      <c r="N785" s="306"/>
      <c r="O785" s="306"/>
      <c r="P785" s="306"/>
      <c r="Q785" s="306"/>
      <c r="R785" s="306"/>
      <c r="S785" s="306"/>
      <c r="T785" s="306"/>
      <c r="U785" s="306"/>
      <c r="V785" s="306"/>
      <c r="W785" s="306"/>
      <c r="X785" s="306"/>
      <c r="Y785" s="306"/>
      <c r="Z785" s="306"/>
      <c r="AA785" s="306"/>
      <c r="AB785" s="306"/>
      <c r="AC785" s="306"/>
      <c r="AD785" s="306"/>
      <c r="AE785" s="306"/>
      <c r="AF785" s="306"/>
      <c r="AG785" s="306"/>
      <c r="AH785" s="306"/>
      <c r="AI785" s="306"/>
      <c r="AJ785" s="306"/>
      <c r="AK785" s="306"/>
      <c r="AL785" s="306"/>
      <c r="AM785" s="306"/>
      <c r="AN785" s="306"/>
      <c r="AO785" s="306"/>
      <c r="AP785" s="306"/>
      <c r="AQ785" s="306"/>
      <c r="AR785" s="306"/>
      <c r="AS785" s="306"/>
      <c r="AT785" s="306"/>
      <c r="AU785" s="306"/>
      <c r="AV785" s="306"/>
      <c r="AW785" s="306"/>
      <c r="AX785" s="306"/>
      <c r="AY785" s="306"/>
      <c r="AZ785" s="306"/>
      <c r="BA785" s="306"/>
      <c r="BB785" s="306"/>
      <c r="BC785" s="306"/>
      <c r="BD785" s="306"/>
      <c r="BE785" s="306"/>
      <c r="BF785" s="306"/>
      <c r="BG785" s="306"/>
      <c r="BH785" s="306"/>
      <c r="BI785" s="306"/>
      <c r="BJ785" s="306"/>
      <c r="BK785" s="306"/>
      <c r="BL785" s="306"/>
      <c r="BM785" s="306"/>
      <c r="BN785" s="306"/>
      <c r="BO785" s="306"/>
      <c r="BP785" s="306"/>
    </row>
    <row r="786" spans="8:68" s="308" customFormat="1" x14ac:dyDescent="0.35">
      <c r="H786" s="324"/>
      <c r="J786" s="342"/>
      <c r="K786" s="342"/>
      <c r="L786" s="342"/>
      <c r="M786" s="306"/>
      <c r="N786" s="306"/>
      <c r="O786" s="306"/>
      <c r="P786" s="306"/>
      <c r="Q786" s="306"/>
      <c r="R786" s="306"/>
      <c r="S786" s="306"/>
      <c r="T786" s="306"/>
      <c r="U786" s="306"/>
      <c r="V786" s="306"/>
      <c r="W786" s="306"/>
      <c r="X786" s="306"/>
      <c r="Y786" s="306"/>
      <c r="Z786" s="306"/>
      <c r="AA786" s="306"/>
      <c r="AB786" s="306"/>
      <c r="AC786" s="306"/>
      <c r="AD786" s="306"/>
      <c r="AE786" s="306"/>
      <c r="AF786" s="306"/>
      <c r="AG786" s="306"/>
      <c r="AH786" s="306"/>
      <c r="AI786" s="306"/>
      <c r="AJ786" s="306"/>
      <c r="AK786" s="306"/>
      <c r="AL786" s="306"/>
      <c r="AM786" s="306"/>
      <c r="AN786" s="306"/>
      <c r="AO786" s="306"/>
      <c r="AP786" s="306"/>
      <c r="AQ786" s="306"/>
      <c r="AR786" s="306"/>
      <c r="AS786" s="306"/>
      <c r="AT786" s="306"/>
      <c r="AU786" s="306"/>
      <c r="AV786" s="306"/>
      <c r="AW786" s="306"/>
      <c r="AX786" s="306"/>
      <c r="AY786" s="306"/>
      <c r="AZ786" s="306"/>
      <c r="BA786" s="306"/>
      <c r="BB786" s="306"/>
      <c r="BC786" s="306"/>
      <c r="BD786" s="306"/>
      <c r="BE786" s="306"/>
      <c r="BF786" s="306"/>
      <c r="BG786" s="306"/>
      <c r="BH786" s="306"/>
      <c r="BI786" s="306"/>
      <c r="BJ786" s="306"/>
      <c r="BK786" s="306"/>
      <c r="BL786" s="306"/>
      <c r="BM786" s="306"/>
      <c r="BN786" s="306"/>
      <c r="BO786" s="306"/>
      <c r="BP786" s="306"/>
    </row>
    <row r="787" spans="8:68" s="308" customFormat="1" x14ac:dyDescent="0.35">
      <c r="H787" s="324"/>
      <c r="J787" s="342"/>
      <c r="K787" s="342"/>
      <c r="L787" s="342"/>
      <c r="M787" s="306"/>
      <c r="N787" s="306"/>
      <c r="O787" s="306"/>
      <c r="P787" s="306"/>
      <c r="Q787" s="306"/>
      <c r="R787" s="306"/>
      <c r="S787" s="306"/>
      <c r="T787" s="306"/>
      <c r="U787" s="306"/>
      <c r="V787" s="306"/>
      <c r="W787" s="306"/>
      <c r="X787" s="306"/>
      <c r="Y787" s="306"/>
      <c r="Z787" s="306"/>
      <c r="AA787" s="306"/>
      <c r="AB787" s="306"/>
      <c r="AC787" s="306"/>
      <c r="AD787" s="306"/>
      <c r="AE787" s="306"/>
      <c r="AF787" s="306"/>
      <c r="AG787" s="306"/>
      <c r="AH787" s="306"/>
      <c r="AI787" s="306"/>
      <c r="AJ787" s="306"/>
      <c r="AK787" s="306"/>
      <c r="AL787" s="306"/>
      <c r="AM787" s="306"/>
      <c r="AN787" s="306"/>
      <c r="AO787" s="306"/>
      <c r="AP787" s="306"/>
      <c r="AQ787" s="306"/>
      <c r="AR787" s="306"/>
      <c r="AS787" s="306"/>
      <c r="AT787" s="306"/>
      <c r="AU787" s="306"/>
      <c r="AV787" s="306"/>
      <c r="AW787" s="306"/>
      <c r="AX787" s="306"/>
      <c r="AY787" s="306"/>
      <c r="AZ787" s="306"/>
      <c r="BA787" s="306"/>
      <c r="BB787" s="306"/>
      <c r="BC787" s="306"/>
      <c r="BD787" s="306"/>
      <c r="BE787" s="306"/>
      <c r="BF787" s="306"/>
      <c r="BG787" s="306"/>
      <c r="BH787" s="306"/>
      <c r="BI787" s="306"/>
      <c r="BJ787" s="306"/>
      <c r="BK787" s="306"/>
      <c r="BL787" s="306"/>
      <c r="BM787" s="306"/>
      <c r="BN787" s="306"/>
      <c r="BO787" s="306"/>
      <c r="BP787" s="306"/>
    </row>
    <row r="788" spans="8:68" s="308" customFormat="1" x14ac:dyDescent="0.35">
      <c r="H788" s="324"/>
      <c r="J788" s="342"/>
      <c r="K788" s="342"/>
      <c r="L788" s="342"/>
      <c r="M788" s="306"/>
      <c r="N788" s="306"/>
      <c r="O788" s="306"/>
      <c r="P788" s="306"/>
      <c r="Q788" s="306"/>
      <c r="R788" s="306"/>
      <c r="S788" s="306"/>
      <c r="T788" s="306"/>
      <c r="U788" s="306"/>
      <c r="V788" s="306"/>
      <c r="W788" s="306"/>
      <c r="X788" s="306"/>
      <c r="Y788" s="306"/>
      <c r="Z788" s="306"/>
      <c r="AA788" s="306"/>
      <c r="AB788" s="306"/>
      <c r="AC788" s="306"/>
      <c r="AD788" s="306"/>
      <c r="AE788" s="306"/>
      <c r="AF788" s="306"/>
      <c r="AG788" s="306"/>
      <c r="AH788" s="306"/>
      <c r="AI788" s="306"/>
      <c r="AJ788" s="306"/>
      <c r="AK788" s="306"/>
      <c r="AL788" s="306"/>
      <c r="AM788" s="306"/>
      <c r="AN788" s="306"/>
      <c r="AO788" s="306"/>
      <c r="AP788" s="306"/>
      <c r="AQ788" s="306"/>
      <c r="AR788" s="306"/>
      <c r="AS788" s="306"/>
      <c r="AT788" s="306"/>
      <c r="AU788" s="306"/>
      <c r="AV788" s="306"/>
      <c r="AW788" s="306"/>
      <c r="AX788" s="306"/>
      <c r="AY788" s="306"/>
      <c r="AZ788" s="306"/>
      <c r="BA788" s="306"/>
      <c r="BB788" s="306"/>
      <c r="BC788" s="306"/>
      <c r="BD788" s="306"/>
      <c r="BE788" s="306"/>
      <c r="BF788" s="306"/>
      <c r="BG788" s="306"/>
      <c r="BH788" s="306"/>
      <c r="BI788" s="306"/>
      <c r="BJ788" s="306"/>
      <c r="BK788" s="306"/>
      <c r="BL788" s="306"/>
      <c r="BM788" s="306"/>
      <c r="BN788" s="306"/>
      <c r="BO788" s="306"/>
      <c r="BP788" s="306"/>
    </row>
    <row r="789" spans="8:68" s="308" customFormat="1" x14ac:dyDescent="0.35">
      <c r="H789" s="324"/>
      <c r="J789" s="342"/>
      <c r="K789" s="342"/>
      <c r="L789" s="342"/>
      <c r="M789" s="306"/>
      <c r="N789" s="306"/>
      <c r="O789" s="306"/>
      <c r="P789" s="306"/>
      <c r="Q789" s="306"/>
      <c r="R789" s="306"/>
      <c r="S789" s="306"/>
      <c r="T789" s="306"/>
      <c r="U789" s="306"/>
      <c r="V789" s="306"/>
      <c r="W789" s="306"/>
      <c r="X789" s="306"/>
      <c r="Y789" s="306"/>
      <c r="Z789" s="306"/>
      <c r="AA789" s="306"/>
      <c r="AB789" s="306"/>
      <c r="AC789" s="306"/>
      <c r="AD789" s="306"/>
      <c r="AE789" s="306"/>
      <c r="AF789" s="306"/>
      <c r="AG789" s="306"/>
      <c r="AH789" s="306"/>
      <c r="AI789" s="306"/>
      <c r="AJ789" s="306"/>
      <c r="AK789" s="306"/>
      <c r="AL789" s="306"/>
      <c r="AM789" s="306"/>
      <c r="AN789" s="306"/>
      <c r="AO789" s="306"/>
      <c r="AP789" s="306"/>
      <c r="AQ789" s="306"/>
      <c r="AR789" s="306"/>
      <c r="AS789" s="306"/>
      <c r="AT789" s="306"/>
      <c r="AU789" s="306"/>
      <c r="AV789" s="306"/>
      <c r="AW789" s="306"/>
      <c r="AX789" s="306"/>
      <c r="AY789" s="306"/>
      <c r="AZ789" s="306"/>
      <c r="BA789" s="306"/>
      <c r="BB789" s="306"/>
      <c r="BC789" s="306"/>
      <c r="BD789" s="306"/>
      <c r="BE789" s="306"/>
      <c r="BF789" s="306"/>
      <c r="BG789" s="306"/>
      <c r="BH789" s="306"/>
      <c r="BI789" s="306"/>
      <c r="BJ789" s="306"/>
      <c r="BK789" s="306"/>
      <c r="BL789" s="306"/>
      <c r="BM789" s="306"/>
      <c r="BN789" s="306"/>
      <c r="BO789" s="306"/>
      <c r="BP789" s="306"/>
    </row>
    <row r="790" spans="8:68" s="308" customFormat="1" x14ac:dyDescent="0.35">
      <c r="H790" s="324"/>
      <c r="J790" s="342"/>
      <c r="K790" s="342"/>
      <c r="L790" s="342"/>
      <c r="M790" s="306"/>
      <c r="N790" s="306"/>
      <c r="O790" s="306"/>
      <c r="P790" s="306"/>
      <c r="Q790" s="306"/>
      <c r="R790" s="306"/>
      <c r="S790" s="306"/>
      <c r="T790" s="306"/>
      <c r="U790" s="306"/>
      <c r="V790" s="306"/>
      <c r="W790" s="306"/>
      <c r="X790" s="306"/>
      <c r="Y790" s="306"/>
      <c r="Z790" s="306"/>
      <c r="AA790" s="306"/>
      <c r="AB790" s="306"/>
      <c r="AC790" s="306"/>
      <c r="AD790" s="306"/>
      <c r="AE790" s="306"/>
      <c r="AF790" s="306"/>
      <c r="AG790" s="306"/>
      <c r="AH790" s="306"/>
      <c r="AI790" s="306"/>
      <c r="AJ790" s="306"/>
      <c r="AK790" s="306"/>
      <c r="AL790" s="306"/>
      <c r="AM790" s="306"/>
      <c r="AN790" s="306"/>
      <c r="AO790" s="306"/>
      <c r="AP790" s="306"/>
      <c r="AQ790" s="306"/>
      <c r="AR790" s="306"/>
      <c r="AS790" s="306"/>
      <c r="AT790" s="306"/>
      <c r="AU790" s="306"/>
      <c r="AV790" s="306"/>
      <c r="AW790" s="306"/>
      <c r="AX790" s="306"/>
      <c r="AY790" s="306"/>
      <c r="AZ790" s="306"/>
      <c r="BA790" s="306"/>
      <c r="BB790" s="306"/>
      <c r="BC790" s="306"/>
      <c r="BD790" s="306"/>
      <c r="BE790" s="306"/>
      <c r="BF790" s="306"/>
      <c r="BG790" s="306"/>
      <c r="BH790" s="306"/>
      <c r="BI790" s="306"/>
      <c r="BJ790" s="306"/>
      <c r="BK790" s="306"/>
      <c r="BL790" s="306"/>
      <c r="BM790" s="306"/>
      <c r="BN790" s="306"/>
      <c r="BO790" s="306"/>
      <c r="BP790" s="306"/>
    </row>
    <row r="791" spans="8:68" s="308" customFormat="1" x14ac:dyDescent="0.35">
      <c r="H791" s="324"/>
      <c r="J791" s="342"/>
      <c r="K791" s="342"/>
      <c r="L791" s="342"/>
      <c r="M791" s="306"/>
      <c r="N791" s="306"/>
      <c r="O791" s="306"/>
      <c r="P791" s="306"/>
      <c r="Q791" s="306"/>
      <c r="R791" s="306"/>
      <c r="S791" s="306"/>
      <c r="T791" s="306"/>
      <c r="U791" s="306"/>
      <c r="V791" s="306"/>
      <c r="W791" s="306"/>
      <c r="X791" s="306"/>
      <c r="Y791" s="306"/>
      <c r="Z791" s="306"/>
      <c r="AA791" s="306"/>
      <c r="AB791" s="306"/>
      <c r="AC791" s="306"/>
      <c r="AD791" s="306"/>
      <c r="AE791" s="306"/>
      <c r="AF791" s="306"/>
      <c r="AG791" s="306"/>
      <c r="AH791" s="306"/>
      <c r="AI791" s="306"/>
      <c r="AJ791" s="306"/>
      <c r="AK791" s="306"/>
      <c r="AL791" s="306"/>
      <c r="AM791" s="306"/>
      <c r="AN791" s="306"/>
      <c r="AO791" s="306"/>
      <c r="AP791" s="306"/>
      <c r="AQ791" s="306"/>
      <c r="AR791" s="306"/>
      <c r="AS791" s="306"/>
      <c r="AT791" s="306"/>
      <c r="AU791" s="306"/>
      <c r="AV791" s="306"/>
      <c r="AW791" s="306"/>
      <c r="AX791" s="306"/>
      <c r="AY791" s="306"/>
      <c r="AZ791" s="306"/>
      <c r="BA791" s="306"/>
      <c r="BB791" s="306"/>
      <c r="BC791" s="306"/>
      <c r="BD791" s="306"/>
      <c r="BE791" s="306"/>
      <c r="BF791" s="306"/>
      <c r="BG791" s="306"/>
      <c r="BH791" s="306"/>
      <c r="BI791" s="306"/>
      <c r="BJ791" s="306"/>
      <c r="BK791" s="306"/>
      <c r="BL791" s="306"/>
      <c r="BM791" s="306"/>
      <c r="BN791" s="306"/>
      <c r="BO791" s="306"/>
      <c r="BP791" s="306"/>
    </row>
    <row r="792" spans="8:68" s="308" customFormat="1" x14ac:dyDescent="0.35">
      <c r="H792" s="324"/>
      <c r="J792" s="342"/>
      <c r="K792" s="342"/>
      <c r="L792" s="342"/>
      <c r="M792" s="306"/>
      <c r="N792" s="306"/>
      <c r="O792" s="306"/>
      <c r="P792" s="306"/>
      <c r="Q792" s="306"/>
      <c r="R792" s="306"/>
      <c r="S792" s="306"/>
      <c r="T792" s="306"/>
      <c r="U792" s="306"/>
      <c r="V792" s="306"/>
      <c r="W792" s="306"/>
      <c r="X792" s="306"/>
      <c r="Y792" s="306"/>
      <c r="Z792" s="306"/>
      <c r="AA792" s="306"/>
      <c r="AB792" s="306"/>
      <c r="AC792" s="306"/>
      <c r="AD792" s="306"/>
      <c r="AE792" s="306"/>
      <c r="AF792" s="306"/>
      <c r="AG792" s="306"/>
      <c r="AH792" s="306"/>
      <c r="AI792" s="306"/>
      <c r="AJ792" s="306"/>
      <c r="AK792" s="306"/>
      <c r="AL792" s="306"/>
      <c r="AM792" s="306"/>
      <c r="AN792" s="306"/>
      <c r="AO792" s="306"/>
      <c r="AP792" s="306"/>
      <c r="AQ792" s="306"/>
      <c r="AR792" s="306"/>
      <c r="AS792" s="306"/>
      <c r="AT792" s="306"/>
      <c r="AU792" s="306"/>
      <c r="AV792" s="306"/>
      <c r="AW792" s="306"/>
      <c r="AX792" s="306"/>
      <c r="AY792" s="306"/>
      <c r="AZ792" s="306"/>
      <c r="BA792" s="306"/>
      <c r="BB792" s="306"/>
      <c r="BC792" s="306"/>
      <c r="BD792" s="306"/>
      <c r="BE792" s="306"/>
      <c r="BF792" s="306"/>
      <c r="BG792" s="306"/>
      <c r="BH792" s="306"/>
      <c r="BI792" s="306"/>
      <c r="BJ792" s="306"/>
      <c r="BK792" s="306"/>
      <c r="BL792" s="306"/>
      <c r="BM792" s="306"/>
      <c r="BN792" s="306"/>
      <c r="BO792" s="306"/>
      <c r="BP792" s="306"/>
    </row>
    <row r="793" spans="8:68" s="308" customFormat="1" x14ac:dyDescent="0.35">
      <c r="H793" s="324"/>
      <c r="J793" s="342"/>
      <c r="K793" s="342"/>
      <c r="L793" s="342"/>
      <c r="M793" s="306"/>
      <c r="N793" s="306"/>
      <c r="O793" s="306"/>
      <c r="P793" s="306"/>
      <c r="Q793" s="306"/>
      <c r="R793" s="306"/>
      <c r="S793" s="306"/>
      <c r="T793" s="306"/>
      <c r="U793" s="306"/>
      <c r="V793" s="306"/>
      <c r="W793" s="306"/>
      <c r="X793" s="306"/>
      <c r="Y793" s="306"/>
      <c r="Z793" s="306"/>
      <c r="AA793" s="306"/>
      <c r="AB793" s="306"/>
      <c r="AC793" s="306"/>
      <c r="AD793" s="306"/>
      <c r="AE793" s="306"/>
      <c r="AF793" s="306"/>
      <c r="AG793" s="306"/>
      <c r="AH793" s="306"/>
      <c r="AI793" s="306"/>
      <c r="AJ793" s="306"/>
      <c r="AK793" s="306"/>
      <c r="AL793" s="306"/>
      <c r="AM793" s="306"/>
      <c r="AN793" s="306"/>
      <c r="AO793" s="306"/>
      <c r="AP793" s="306"/>
      <c r="AQ793" s="306"/>
      <c r="AR793" s="306"/>
      <c r="AS793" s="306"/>
      <c r="AT793" s="306"/>
      <c r="AU793" s="306"/>
      <c r="AV793" s="306"/>
      <c r="AW793" s="306"/>
      <c r="AX793" s="306"/>
      <c r="AY793" s="306"/>
      <c r="AZ793" s="306"/>
      <c r="BA793" s="306"/>
      <c r="BB793" s="306"/>
      <c r="BC793" s="306"/>
      <c r="BD793" s="306"/>
      <c r="BE793" s="306"/>
      <c r="BF793" s="306"/>
      <c r="BG793" s="306"/>
      <c r="BH793" s="306"/>
      <c r="BI793" s="306"/>
      <c r="BJ793" s="306"/>
      <c r="BK793" s="306"/>
      <c r="BL793" s="306"/>
      <c r="BM793" s="306"/>
      <c r="BN793" s="306"/>
      <c r="BO793" s="306"/>
      <c r="BP793" s="306"/>
    </row>
    <row r="794" spans="8:68" s="308" customFormat="1" x14ac:dyDescent="0.35">
      <c r="H794" s="324"/>
      <c r="J794" s="342"/>
      <c r="K794" s="342"/>
      <c r="L794" s="342"/>
      <c r="M794" s="306"/>
      <c r="N794" s="306"/>
      <c r="O794" s="306"/>
      <c r="P794" s="306"/>
      <c r="Q794" s="306"/>
      <c r="R794" s="306"/>
      <c r="S794" s="306"/>
      <c r="T794" s="306"/>
      <c r="U794" s="306"/>
      <c r="V794" s="306"/>
      <c r="W794" s="306"/>
      <c r="X794" s="306"/>
      <c r="Y794" s="306"/>
      <c r="Z794" s="306"/>
      <c r="AA794" s="306"/>
      <c r="AB794" s="306"/>
      <c r="AC794" s="306"/>
      <c r="AD794" s="306"/>
      <c r="AE794" s="306"/>
      <c r="AF794" s="306"/>
      <c r="AG794" s="306"/>
      <c r="AH794" s="306"/>
      <c r="AI794" s="306"/>
      <c r="AJ794" s="306"/>
      <c r="AK794" s="306"/>
      <c r="AL794" s="306"/>
      <c r="AM794" s="306"/>
      <c r="AN794" s="306"/>
      <c r="AO794" s="306"/>
      <c r="AP794" s="306"/>
      <c r="AQ794" s="306"/>
      <c r="AR794" s="306"/>
      <c r="AS794" s="306"/>
      <c r="AT794" s="306"/>
      <c r="AU794" s="306"/>
      <c r="AV794" s="306"/>
      <c r="AW794" s="306"/>
      <c r="AX794" s="306"/>
      <c r="AY794" s="306"/>
      <c r="AZ794" s="306"/>
      <c r="BA794" s="306"/>
      <c r="BB794" s="306"/>
      <c r="BC794" s="306"/>
      <c r="BD794" s="306"/>
      <c r="BE794" s="306"/>
      <c r="BF794" s="306"/>
      <c r="BG794" s="306"/>
      <c r="BH794" s="306"/>
      <c r="BI794" s="306"/>
      <c r="BJ794" s="306"/>
      <c r="BK794" s="306"/>
      <c r="BL794" s="306"/>
      <c r="BM794" s="306"/>
      <c r="BN794" s="306"/>
      <c r="BO794" s="306"/>
      <c r="BP794" s="306"/>
    </row>
    <row r="795" spans="8:68" s="308" customFormat="1" x14ac:dyDescent="0.35">
      <c r="H795" s="324"/>
      <c r="J795" s="342"/>
      <c r="K795" s="342"/>
      <c r="L795" s="342"/>
      <c r="M795" s="306"/>
      <c r="N795" s="306"/>
      <c r="O795" s="306"/>
      <c r="P795" s="306"/>
      <c r="Q795" s="306"/>
      <c r="R795" s="306"/>
      <c r="S795" s="306"/>
      <c r="T795" s="306"/>
      <c r="U795" s="306"/>
      <c r="V795" s="306"/>
      <c r="W795" s="306"/>
      <c r="X795" s="306"/>
      <c r="Y795" s="306"/>
      <c r="Z795" s="306"/>
      <c r="AA795" s="306"/>
      <c r="AB795" s="306"/>
      <c r="AC795" s="306"/>
      <c r="AD795" s="306"/>
      <c r="AE795" s="306"/>
      <c r="AF795" s="306"/>
      <c r="AG795" s="306"/>
      <c r="AH795" s="306"/>
      <c r="AI795" s="306"/>
      <c r="AJ795" s="306"/>
      <c r="AK795" s="306"/>
      <c r="AL795" s="306"/>
      <c r="AM795" s="306"/>
      <c r="AN795" s="306"/>
      <c r="AO795" s="306"/>
      <c r="AP795" s="306"/>
      <c r="AQ795" s="306"/>
      <c r="AR795" s="306"/>
      <c r="AS795" s="306"/>
      <c r="AT795" s="306"/>
      <c r="AU795" s="306"/>
      <c r="AV795" s="306"/>
      <c r="AW795" s="306"/>
      <c r="AX795" s="306"/>
      <c r="AY795" s="306"/>
      <c r="AZ795" s="306"/>
      <c r="BA795" s="306"/>
      <c r="BB795" s="306"/>
      <c r="BC795" s="306"/>
      <c r="BD795" s="306"/>
      <c r="BE795" s="306"/>
      <c r="BF795" s="306"/>
      <c r="BG795" s="306"/>
      <c r="BH795" s="306"/>
      <c r="BI795" s="306"/>
      <c r="BJ795" s="306"/>
      <c r="BK795" s="306"/>
      <c r="BL795" s="306"/>
      <c r="BM795" s="306"/>
      <c r="BN795" s="306"/>
      <c r="BO795" s="306"/>
      <c r="BP795" s="306"/>
    </row>
    <row r="796" spans="8:68" s="308" customFormat="1" x14ac:dyDescent="0.35">
      <c r="H796" s="324"/>
      <c r="J796" s="342"/>
      <c r="K796" s="342"/>
      <c r="L796" s="342"/>
      <c r="M796" s="306"/>
      <c r="N796" s="306"/>
      <c r="O796" s="306"/>
      <c r="P796" s="306"/>
      <c r="Q796" s="306"/>
      <c r="R796" s="306"/>
      <c r="S796" s="306"/>
      <c r="T796" s="306"/>
      <c r="U796" s="306"/>
      <c r="V796" s="306"/>
      <c r="W796" s="306"/>
      <c r="X796" s="306"/>
      <c r="Y796" s="306"/>
      <c r="Z796" s="306"/>
      <c r="AA796" s="306"/>
      <c r="AB796" s="306"/>
      <c r="AC796" s="306"/>
      <c r="AD796" s="306"/>
      <c r="AE796" s="306"/>
      <c r="AF796" s="306"/>
      <c r="AG796" s="306"/>
      <c r="AH796" s="306"/>
      <c r="AI796" s="306"/>
      <c r="AJ796" s="306"/>
      <c r="AK796" s="306"/>
      <c r="AL796" s="306"/>
      <c r="AM796" s="306"/>
      <c r="AN796" s="306"/>
      <c r="AO796" s="306"/>
      <c r="AP796" s="306"/>
      <c r="AQ796" s="306"/>
      <c r="AR796" s="306"/>
      <c r="AS796" s="306"/>
      <c r="AT796" s="306"/>
      <c r="AU796" s="306"/>
      <c r="AV796" s="306"/>
      <c r="AW796" s="306"/>
      <c r="AX796" s="306"/>
      <c r="AY796" s="306"/>
      <c r="AZ796" s="306"/>
      <c r="BA796" s="306"/>
      <c r="BB796" s="306"/>
      <c r="BC796" s="306"/>
      <c r="BD796" s="306"/>
      <c r="BE796" s="306"/>
      <c r="BF796" s="306"/>
      <c r="BG796" s="306"/>
      <c r="BH796" s="306"/>
      <c r="BI796" s="306"/>
      <c r="BJ796" s="306"/>
      <c r="BK796" s="306"/>
      <c r="BL796" s="306"/>
      <c r="BM796" s="306"/>
      <c r="BN796" s="306"/>
      <c r="BO796" s="306"/>
      <c r="BP796" s="306"/>
    </row>
    <row r="797" spans="8:68" s="308" customFormat="1" x14ac:dyDescent="0.35">
      <c r="H797" s="324"/>
      <c r="J797" s="342"/>
      <c r="K797" s="342"/>
      <c r="L797" s="342"/>
      <c r="M797" s="306"/>
      <c r="N797" s="306"/>
      <c r="O797" s="306"/>
      <c r="P797" s="306"/>
      <c r="Q797" s="306"/>
      <c r="R797" s="306"/>
      <c r="S797" s="306"/>
      <c r="T797" s="306"/>
      <c r="U797" s="306"/>
      <c r="V797" s="306"/>
      <c r="W797" s="306"/>
      <c r="X797" s="306"/>
      <c r="Y797" s="306"/>
      <c r="Z797" s="306"/>
      <c r="AA797" s="306"/>
      <c r="AB797" s="306"/>
      <c r="AC797" s="306"/>
      <c r="AD797" s="306"/>
      <c r="AE797" s="306"/>
      <c r="AF797" s="306"/>
      <c r="AG797" s="306"/>
      <c r="AH797" s="306"/>
      <c r="AI797" s="306"/>
      <c r="AJ797" s="306"/>
      <c r="AK797" s="306"/>
      <c r="AL797" s="306"/>
      <c r="AM797" s="306"/>
      <c r="AN797" s="306"/>
      <c r="AO797" s="306"/>
      <c r="AP797" s="306"/>
      <c r="AQ797" s="306"/>
      <c r="AR797" s="306"/>
      <c r="AS797" s="306"/>
      <c r="AT797" s="306"/>
      <c r="AU797" s="306"/>
      <c r="AV797" s="306"/>
      <c r="AW797" s="306"/>
      <c r="AX797" s="306"/>
      <c r="AY797" s="306"/>
      <c r="AZ797" s="306"/>
      <c r="BA797" s="306"/>
      <c r="BB797" s="306"/>
      <c r="BC797" s="306"/>
      <c r="BD797" s="306"/>
      <c r="BE797" s="306"/>
      <c r="BF797" s="306"/>
      <c r="BG797" s="306"/>
      <c r="BH797" s="306"/>
      <c r="BI797" s="306"/>
      <c r="BJ797" s="306"/>
      <c r="BK797" s="306"/>
      <c r="BL797" s="306"/>
      <c r="BM797" s="306"/>
      <c r="BN797" s="306"/>
      <c r="BO797" s="306"/>
      <c r="BP797" s="306"/>
    </row>
    <row r="798" spans="8:68" s="308" customFormat="1" x14ac:dyDescent="0.35">
      <c r="H798" s="324"/>
      <c r="J798" s="342"/>
      <c r="K798" s="342"/>
      <c r="L798" s="342"/>
      <c r="M798" s="306"/>
      <c r="N798" s="306"/>
      <c r="O798" s="306"/>
      <c r="P798" s="306"/>
      <c r="Q798" s="306"/>
      <c r="R798" s="306"/>
      <c r="S798" s="306"/>
      <c r="T798" s="306"/>
      <c r="U798" s="306"/>
      <c r="V798" s="306"/>
      <c r="W798" s="306"/>
      <c r="X798" s="306"/>
      <c r="Y798" s="306"/>
      <c r="Z798" s="306"/>
      <c r="AA798" s="306"/>
      <c r="AB798" s="306"/>
      <c r="AC798" s="306"/>
      <c r="AD798" s="306"/>
      <c r="AE798" s="306"/>
      <c r="AF798" s="306"/>
      <c r="AG798" s="306"/>
      <c r="AH798" s="306"/>
      <c r="AI798" s="306"/>
      <c r="AJ798" s="306"/>
      <c r="AK798" s="306"/>
      <c r="AL798" s="306"/>
      <c r="AM798" s="306"/>
      <c r="AN798" s="306"/>
      <c r="AO798" s="306"/>
      <c r="AP798" s="306"/>
      <c r="AQ798" s="306"/>
      <c r="AR798" s="306"/>
      <c r="AS798" s="306"/>
      <c r="AT798" s="306"/>
      <c r="AU798" s="306"/>
      <c r="AV798" s="306"/>
      <c r="AW798" s="306"/>
      <c r="AX798" s="306"/>
      <c r="AY798" s="306"/>
      <c r="AZ798" s="306"/>
      <c r="BA798" s="306"/>
      <c r="BB798" s="306"/>
      <c r="BC798" s="306"/>
      <c r="BD798" s="306"/>
      <c r="BE798" s="306"/>
      <c r="BF798" s="306"/>
      <c r="BG798" s="306"/>
      <c r="BH798" s="306"/>
      <c r="BI798" s="306"/>
      <c r="BJ798" s="306"/>
      <c r="BK798" s="306"/>
      <c r="BL798" s="306"/>
      <c r="BM798" s="306"/>
      <c r="BN798" s="306"/>
      <c r="BO798" s="306"/>
      <c r="BP798" s="306"/>
    </row>
    <row r="799" spans="8:68" s="308" customFormat="1" x14ac:dyDescent="0.35">
      <c r="H799" s="324"/>
      <c r="J799" s="342"/>
      <c r="K799" s="342"/>
      <c r="L799" s="342"/>
      <c r="M799" s="306"/>
      <c r="N799" s="306"/>
      <c r="O799" s="306"/>
      <c r="P799" s="306"/>
      <c r="Q799" s="306"/>
      <c r="R799" s="306"/>
      <c r="S799" s="306"/>
      <c r="T799" s="306"/>
      <c r="U799" s="306"/>
      <c r="V799" s="306"/>
      <c r="W799" s="306"/>
      <c r="X799" s="306"/>
      <c r="Y799" s="306"/>
      <c r="Z799" s="306"/>
      <c r="AA799" s="306"/>
      <c r="AB799" s="306"/>
      <c r="AC799" s="306"/>
      <c r="AD799" s="306"/>
      <c r="AE799" s="306"/>
      <c r="AF799" s="306"/>
      <c r="AG799" s="306"/>
      <c r="AH799" s="306"/>
      <c r="AI799" s="306"/>
      <c r="AJ799" s="306"/>
      <c r="AK799" s="306"/>
      <c r="AL799" s="306"/>
      <c r="AM799" s="306"/>
      <c r="AN799" s="306"/>
      <c r="AO799" s="306"/>
      <c r="AP799" s="306"/>
      <c r="AQ799" s="306"/>
      <c r="AR799" s="306"/>
      <c r="AS799" s="306"/>
      <c r="AT799" s="306"/>
      <c r="AU799" s="306"/>
      <c r="AV799" s="306"/>
      <c r="AW799" s="306"/>
      <c r="AX799" s="306"/>
      <c r="AY799" s="306"/>
      <c r="AZ799" s="306"/>
      <c r="BA799" s="306"/>
      <c r="BB799" s="306"/>
      <c r="BC799" s="306"/>
      <c r="BD799" s="306"/>
      <c r="BE799" s="306"/>
      <c r="BF799" s="306"/>
      <c r="BG799" s="306"/>
      <c r="BH799" s="306"/>
      <c r="BI799" s="306"/>
      <c r="BJ799" s="306"/>
      <c r="BK799" s="306"/>
      <c r="BL799" s="306"/>
      <c r="BM799" s="306"/>
      <c r="BN799" s="306"/>
      <c r="BO799" s="306"/>
      <c r="BP799" s="306"/>
    </row>
    <row r="800" spans="8:68" s="308" customFormat="1" x14ac:dyDescent="0.35">
      <c r="H800" s="324"/>
      <c r="J800" s="342"/>
      <c r="K800" s="342"/>
      <c r="L800" s="342"/>
      <c r="M800" s="306"/>
      <c r="N800" s="306"/>
      <c r="O800" s="306"/>
      <c r="P800" s="306"/>
      <c r="Q800" s="306"/>
      <c r="R800" s="306"/>
      <c r="S800" s="306"/>
      <c r="T800" s="306"/>
      <c r="U800" s="306"/>
      <c r="V800" s="306"/>
      <c r="W800" s="306"/>
      <c r="X800" s="306"/>
      <c r="Y800" s="306"/>
      <c r="Z800" s="306"/>
      <c r="AA800" s="306"/>
      <c r="AB800" s="306"/>
      <c r="AC800" s="306"/>
      <c r="AD800" s="306"/>
      <c r="AE800" s="306"/>
      <c r="AF800" s="306"/>
      <c r="AG800" s="306"/>
      <c r="AH800" s="306"/>
      <c r="AI800" s="306"/>
      <c r="AJ800" s="306"/>
      <c r="AK800" s="306"/>
      <c r="AL800" s="306"/>
      <c r="AM800" s="306"/>
      <c r="AN800" s="306"/>
      <c r="AO800" s="306"/>
      <c r="AP800" s="306"/>
      <c r="AQ800" s="306"/>
      <c r="AR800" s="306"/>
      <c r="AS800" s="306"/>
      <c r="AT800" s="306"/>
      <c r="AU800" s="306"/>
      <c r="AV800" s="306"/>
      <c r="AW800" s="306"/>
      <c r="AX800" s="306"/>
      <c r="AY800" s="306"/>
      <c r="AZ800" s="306"/>
      <c r="BA800" s="306"/>
      <c r="BB800" s="306"/>
      <c r="BC800" s="306"/>
      <c r="BD800" s="306"/>
      <c r="BE800" s="306"/>
      <c r="BF800" s="306"/>
      <c r="BG800" s="306"/>
      <c r="BH800" s="306"/>
      <c r="BI800" s="306"/>
      <c r="BJ800" s="306"/>
      <c r="BK800" s="306"/>
      <c r="BL800" s="306"/>
      <c r="BM800" s="306"/>
      <c r="BN800" s="306"/>
      <c r="BO800" s="306"/>
      <c r="BP800" s="306"/>
    </row>
    <row r="801" spans="8:68" s="308" customFormat="1" x14ac:dyDescent="0.35">
      <c r="H801" s="324"/>
      <c r="J801" s="342"/>
      <c r="K801" s="342"/>
      <c r="L801" s="342"/>
      <c r="M801" s="306"/>
      <c r="N801" s="306"/>
      <c r="O801" s="306"/>
      <c r="P801" s="306"/>
      <c r="Q801" s="306"/>
      <c r="R801" s="306"/>
      <c r="S801" s="306"/>
      <c r="T801" s="306"/>
      <c r="U801" s="306"/>
      <c r="V801" s="306"/>
      <c r="W801" s="306"/>
      <c r="X801" s="306"/>
      <c r="Y801" s="306"/>
      <c r="Z801" s="306"/>
      <c r="AA801" s="306"/>
      <c r="AB801" s="306"/>
      <c r="AC801" s="306"/>
      <c r="AD801" s="306"/>
      <c r="AE801" s="306"/>
      <c r="AF801" s="306"/>
      <c r="AG801" s="306"/>
      <c r="AH801" s="306"/>
      <c r="AI801" s="306"/>
      <c r="AJ801" s="306"/>
      <c r="AK801" s="306"/>
      <c r="AL801" s="306"/>
      <c r="AM801" s="306"/>
      <c r="AN801" s="306"/>
      <c r="AO801" s="306"/>
      <c r="AP801" s="306"/>
      <c r="AQ801" s="306"/>
      <c r="AR801" s="306"/>
      <c r="AS801" s="306"/>
      <c r="AT801" s="306"/>
      <c r="AU801" s="306"/>
      <c r="AV801" s="306"/>
      <c r="AW801" s="306"/>
      <c r="AX801" s="306"/>
      <c r="AY801" s="306"/>
      <c r="AZ801" s="306"/>
      <c r="BA801" s="306"/>
      <c r="BB801" s="306"/>
      <c r="BC801" s="306"/>
      <c r="BD801" s="306"/>
      <c r="BE801" s="306"/>
      <c r="BF801" s="306"/>
      <c r="BG801" s="306"/>
      <c r="BH801" s="306"/>
      <c r="BI801" s="306"/>
      <c r="BJ801" s="306"/>
      <c r="BK801" s="306"/>
      <c r="BL801" s="306"/>
      <c r="BM801" s="306"/>
      <c r="BN801" s="306"/>
      <c r="BO801" s="306"/>
      <c r="BP801" s="306"/>
    </row>
    <row r="802" spans="8:68" s="308" customFormat="1" x14ac:dyDescent="0.35">
      <c r="H802" s="324"/>
      <c r="J802" s="342"/>
      <c r="K802" s="342"/>
      <c r="L802" s="342"/>
      <c r="M802" s="306"/>
      <c r="N802" s="306"/>
      <c r="O802" s="306"/>
      <c r="P802" s="306"/>
      <c r="Q802" s="306"/>
      <c r="R802" s="306"/>
      <c r="S802" s="306"/>
      <c r="T802" s="306"/>
      <c r="U802" s="306"/>
      <c r="V802" s="306"/>
      <c r="W802" s="306"/>
      <c r="X802" s="306"/>
      <c r="Y802" s="306"/>
      <c r="Z802" s="306"/>
      <c r="AA802" s="306"/>
      <c r="AB802" s="306"/>
      <c r="AC802" s="306"/>
      <c r="AD802" s="306"/>
      <c r="AE802" s="306"/>
      <c r="AF802" s="306"/>
      <c r="AG802" s="306"/>
      <c r="AH802" s="306"/>
      <c r="AI802" s="306"/>
      <c r="AJ802" s="306"/>
      <c r="AK802" s="306"/>
      <c r="AL802" s="306"/>
      <c r="AM802" s="306"/>
      <c r="AN802" s="306"/>
      <c r="AO802" s="306"/>
      <c r="AP802" s="306"/>
      <c r="AQ802" s="306"/>
      <c r="AR802" s="306"/>
      <c r="AS802" s="306"/>
      <c r="AT802" s="306"/>
      <c r="AU802" s="306"/>
      <c r="AV802" s="306"/>
      <c r="AW802" s="306"/>
      <c r="AX802" s="306"/>
      <c r="AY802" s="306"/>
      <c r="AZ802" s="306"/>
      <c r="BA802" s="306"/>
      <c r="BB802" s="306"/>
      <c r="BC802" s="306"/>
      <c r="BD802" s="306"/>
      <c r="BE802" s="306"/>
      <c r="BF802" s="306"/>
      <c r="BG802" s="306"/>
      <c r="BH802" s="306"/>
      <c r="BI802" s="306"/>
      <c r="BJ802" s="306"/>
      <c r="BK802" s="306"/>
      <c r="BL802" s="306"/>
      <c r="BM802" s="306"/>
      <c r="BN802" s="306"/>
      <c r="BO802" s="306"/>
      <c r="BP802" s="306"/>
    </row>
    <row r="803" spans="8:68" s="308" customFormat="1" x14ac:dyDescent="0.35">
      <c r="H803" s="324"/>
      <c r="J803" s="342"/>
      <c r="K803" s="342"/>
      <c r="L803" s="342"/>
      <c r="M803" s="306"/>
      <c r="N803" s="306"/>
      <c r="O803" s="306"/>
      <c r="P803" s="306"/>
      <c r="Q803" s="306"/>
      <c r="R803" s="306"/>
      <c r="S803" s="306"/>
      <c r="T803" s="306"/>
      <c r="U803" s="306"/>
      <c r="V803" s="306"/>
      <c r="W803" s="306"/>
      <c r="X803" s="306"/>
      <c r="Y803" s="306"/>
      <c r="Z803" s="306"/>
      <c r="AA803" s="306"/>
      <c r="AB803" s="306"/>
      <c r="AC803" s="306"/>
      <c r="AD803" s="306"/>
      <c r="AE803" s="306"/>
      <c r="AF803" s="306"/>
      <c r="AG803" s="306"/>
      <c r="AH803" s="306"/>
      <c r="AI803" s="306"/>
      <c r="AJ803" s="306"/>
      <c r="AK803" s="306"/>
      <c r="AL803" s="306"/>
      <c r="AM803" s="306"/>
      <c r="AN803" s="306"/>
      <c r="AO803" s="306"/>
      <c r="AP803" s="306"/>
      <c r="AQ803" s="306"/>
      <c r="AR803" s="306"/>
      <c r="AS803" s="306"/>
      <c r="AT803" s="306"/>
      <c r="AU803" s="306"/>
      <c r="AV803" s="306"/>
      <c r="AW803" s="306"/>
      <c r="AX803" s="306"/>
      <c r="AY803" s="306"/>
      <c r="AZ803" s="306"/>
      <c r="BA803" s="306"/>
      <c r="BB803" s="306"/>
      <c r="BC803" s="306"/>
      <c r="BD803" s="306"/>
      <c r="BE803" s="306"/>
      <c r="BF803" s="306"/>
      <c r="BG803" s="306"/>
      <c r="BH803" s="306"/>
      <c r="BI803" s="306"/>
      <c r="BJ803" s="306"/>
      <c r="BK803" s="306"/>
      <c r="BL803" s="306"/>
      <c r="BM803" s="306"/>
      <c r="BN803" s="306"/>
      <c r="BO803" s="306"/>
      <c r="BP803" s="306"/>
    </row>
    <row r="804" spans="8:68" s="308" customFormat="1" x14ac:dyDescent="0.35">
      <c r="H804" s="324"/>
      <c r="J804" s="342"/>
      <c r="K804" s="342"/>
      <c r="L804" s="342"/>
      <c r="M804" s="306"/>
      <c r="N804" s="306"/>
      <c r="O804" s="306"/>
      <c r="P804" s="306"/>
      <c r="Q804" s="306"/>
      <c r="R804" s="306"/>
      <c r="S804" s="306"/>
      <c r="T804" s="306"/>
      <c r="U804" s="306"/>
      <c r="V804" s="306"/>
      <c r="W804" s="306"/>
      <c r="X804" s="306"/>
      <c r="Y804" s="306"/>
      <c r="Z804" s="306"/>
      <c r="AA804" s="306"/>
      <c r="AB804" s="306"/>
      <c r="AC804" s="306"/>
      <c r="AD804" s="306"/>
      <c r="AE804" s="306"/>
      <c r="AF804" s="306"/>
      <c r="AG804" s="306"/>
      <c r="AH804" s="306"/>
      <c r="AI804" s="306"/>
      <c r="AJ804" s="306"/>
      <c r="AK804" s="306"/>
      <c r="AL804" s="306"/>
      <c r="AM804" s="306"/>
      <c r="AN804" s="306"/>
      <c r="AO804" s="306"/>
      <c r="AP804" s="306"/>
      <c r="AQ804" s="306"/>
      <c r="AR804" s="306"/>
      <c r="AS804" s="306"/>
      <c r="AT804" s="306"/>
      <c r="AU804" s="306"/>
      <c r="AV804" s="306"/>
      <c r="AW804" s="306"/>
      <c r="AX804" s="306"/>
      <c r="AY804" s="306"/>
      <c r="AZ804" s="306"/>
      <c r="BA804" s="306"/>
      <c r="BB804" s="306"/>
      <c r="BC804" s="306"/>
      <c r="BD804" s="306"/>
      <c r="BE804" s="306"/>
      <c r="BF804" s="306"/>
      <c r="BG804" s="306"/>
      <c r="BH804" s="306"/>
      <c r="BI804" s="306"/>
      <c r="BJ804" s="306"/>
      <c r="BK804" s="306"/>
      <c r="BL804" s="306"/>
      <c r="BM804" s="306"/>
      <c r="BN804" s="306"/>
      <c r="BO804" s="306"/>
      <c r="BP804" s="306"/>
    </row>
    <row r="805" spans="8:68" s="308" customFormat="1" x14ac:dyDescent="0.35">
      <c r="H805" s="324"/>
      <c r="J805" s="342"/>
      <c r="K805" s="342"/>
      <c r="L805" s="342"/>
      <c r="M805" s="306"/>
      <c r="N805" s="306"/>
      <c r="O805" s="306"/>
      <c r="P805" s="306"/>
      <c r="Q805" s="306"/>
      <c r="R805" s="306"/>
      <c r="S805" s="306"/>
      <c r="T805" s="306"/>
      <c r="U805" s="306"/>
      <c r="V805" s="306"/>
      <c r="W805" s="306"/>
      <c r="X805" s="306"/>
      <c r="Y805" s="306"/>
      <c r="Z805" s="306"/>
      <c r="AA805" s="306"/>
      <c r="AB805" s="306"/>
      <c r="AC805" s="306"/>
      <c r="AD805" s="306"/>
      <c r="AE805" s="306"/>
      <c r="AF805" s="306"/>
      <c r="AG805" s="306"/>
      <c r="AH805" s="306"/>
      <c r="AI805" s="306"/>
      <c r="AJ805" s="306"/>
      <c r="AK805" s="306"/>
      <c r="AL805" s="306"/>
      <c r="AM805" s="306"/>
      <c r="AN805" s="306"/>
      <c r="AO805" s="306"/>
      <c r="AP805" s="306"/>
      <c r="AQ805" s="306"/>
      <c r="AR805" s="306"/>
      <c r="AS805" s="306"/>
      <c r="AT805" s="306"/>
      <c r="AU805" s="306"/>
      <c r="AV805" s="306"/>
      <c r="AW805" s="306"/>
      <c r="AX805" s="306"/>
      <c r="AY805" s="306"/>
      <c r="AZ805" s="306"/>
      <c r="BA805" s="306"/>
      <c r="BB805" s="306"/>
      <c r="BC805" s="306"/>
      <c r="BD805" s="306"/>
      <c r="BE805" s="306"/>
      <c r="BF805" s="306"/>
      <c r="BG805" s="306"/>
      <c r="BH805" s="306"/>
      <c r="BI805" s="306"/>
      <c r="BJ805" s="306"/>
      <c r="BK805" s="306"/>
      <c r="BL805" s="306"/>
      <c r="BM805" s="306"/>
      <c r="BN805" s="306"/>
      <c r="BO805" s="306"/>
      <c r="BP805" s="306"/>
    </row>
    <row r="806" spans="8:68" s="308" customFormat="1" x14ac:dyDescent="0.35">
      <c r="H806" s="324"/>
      <c r="J806" s="342"/>
      <c r="K806" s="342"/>
      <c r="L806" s="342"/>
      <c r="M806" s="306"/>
      <c r="N806" s="306"/>
      <c r="O806" s="306"/>
      <c r="P806" s="306"/>
      <c r="Q806" s="306"/>
      <c r="R806" s="306"/>
      <c r="S806" s="306"/>
      <c r="T806" s="306"/>
      <c r="U806" s="306"/>
      <c r="V806" s="306"/>
      <c r="W806" s="306"/>
      <c r="X806" s="306"/>
      <c r="Y806" s="306"/>
      <c r="Z806" s="306"/>
      <c r="AA806" s="306"/>
      <c r="AB806" s="306"/>
      <c r="AC806" s="306"/>
      <c r="AD806" s="306"/>
      <c r="AE806" s="306"/>
      <c r="AF806" s="306"/>
      <c r="AG806" s="306"/>
      <c r="AH806" s="306"/>
      <c r="AI806" s="306"/>
      <c r="AJ806" s="306"/>
      <c r="AK806" s="306"/>
      <c r="AL806" s="306"/>
      <c r="AM806" s="306"/>
      <c r="AN806" s="306"/>
      <c r="AO806" s="306"/>
      <c r="AP806" s="306"/>
      <c r="AQ806" s="306"/>
      <c r="AR806" s="306"/>
      <c r="AS806" s="306"/>
      <c r="AT806" s="306"/>
      <c r="AU806" s="306"/>
      <c r="AV806" s="306"/>
      <c r="AW806" s="306"/>
      <c r="AX806" s="306"/>
      <c r="AY806" s="306"/>
      <c r="AZ806" s="306"/>
      <c r="BA806" s="306"/>
      <c r="BB806" s="306"/>
      <c r="BC806" s="306"/>
      <c r="BD806" s="306"/>
      <c r="BE806" s="306"/>
      <c r="BF806" s="306"/>
      <c r="BG806" s="306"/>
      <c r="BH806" s="306"/>
      <c r="BI806" s="306"/>
      <c r="BJ806" s="306"/>
      <c r="BK806" s="306"/>
      <c r="BL806" s="306"/>
      <c r="BM806" s="306"/>
      <c r="BN806" s="306"/>
      <c r="BO806" s="306"/>
      <c r="BP806" s="306"/>
    </row>
    <row r="807" spans="8:68" s="308" customFormat="1" x14ac:dyDescent="0.35">
      <c r="H807" s="324"/>
      <c r="J807" s="342"/>
      <c r="K807" s="342"/>
      <c r="L807" s="342"/>
      <c r="M807" s="306"/>
      <c r="N807" s="306"/>
      <c r="O807" s="306"/>
      <c r="P807" s="306"/>
      <c r="Q807" s="306"/>
      <c r="R807" s="306"/>
      <c r="S807" s="306"/>
      <c r="T807" s="306"/>
      <c r="U807" s="306"/>
      <c r="V807" s="306"/>
      <c r="W807" s="306"/>
      <c r="X807" s="306"/>
      <c r="Y807" s="306"/>
      <c r="Z807" s="306"/>
      <c r="AA807" s="306"/>
      <c r="AB807" s="306"/>
      <c r="AC807" s="306"/>
      <c r="AD807" s="306"/>
      <c r="AE807" s="306"/>
      <c r="AF807" s="306"/>
      <c r="AG807" s="306"/>
      <c r="AH807" s="306"/>
      <c r="AI807" s="306"/>
      <c r="AJ807" s="306"/>
      <c r="AK807" s="306"/>
      <c r="AL807" s="306"/>
      <c r="AM807" s="306"/>
      <c r="AN807" s="306"/>
      <c r="AO807" s="306"/>
      <c r="AP807" s="306"/>
      <c r="AQ807" s="306"/>
      <c r="AR807" s="306"/>
      <c r="AS807" s="306"/>
      <c r="AT807" s="306"/>
      <c r="AU807" s="306"/>
      <c r="AV807" s="306"/>
      <c r="AW807" s="306"/>
      <c r="AX807" s="306"/>
      <c r="AY807" s="306"/>
      <c r="AZ807" s="306"/>
      <c r="BA807" s="306"/>
      <c r="BB807" s="306"/>
      <c r="BC807" s="306"/>
      <c r="BD807" s="306"/>
      <c r="BE807" s="306"/>
      <c r="BF807" s="306"/>
      <c r="BG807" s="306"/>
      <c r="BH807" s="306"/>
      <c r="BI807" s="306"/>
      <c r="BJ807" s="306"/>
      <c r="BK807" s="306"/>
      <c r="BL807" s="306"/>
      <c r="BM807" s="306"/>
      <c r="BN807" s="306"/>
      <c r="BO807" s="306"/>
      <c r="BP807" s="306"/>
    </row>
    <row r="808" spans="8:68" s="308" customFormat="1" x14ac:dyDescent="0.35">
      <c r="H808" s="324"/>
      <c r="J808" s="342"/>
      <c r="K808" s="342"/>
      <c r="L808" s="342"/>
      <c r="M808" s="306"/>
      <c r="N808" s="306"/>
      <c r="O808" s="306"/>
      <c r="P808" s="306"/>
      <c r="Q808" s="306"/>
      <c r="R808" s="306"/>
      <c r="S808" s="306"/>
      <c r="T808" s="306"/>
      <c r="U808" s="306"/>
      <c r="V808" s="306"/>
      <c r="W808" s="306"/>
      <c r="X808" s="306"/>
      <c r="Y808" s="306"/>
      <c r="Z808" s="306"/>
      <c r="AA808" s="306"/>
      <c r="AB808" s="306"/>
      <c r="AC808" s="306"/>
      <c r="AD808" s="306"/>
      <c r="AE808" s="306"/>
      <c r="AF808" s="306"/>
      <c r="AG808" s="306"/>
      <c r="AH808" s="306"/>
      <c r="AI808" s="306"/>
      <c r="AJ808" s="306"/>
      <c r="AK808" s="306"/>
      <c r="AL808" s="306"/>
      <c r="AM808" s="306"/>
      <c r="AN808" s="306"/>
      <c r="AO808" s="306"/>
      <c r="AP808" s="306"/>
      <c r="AQ808" s="306"/>
      <c r="AR808" s="306"/>
      <c r="AS808" s="306"/>
      <c r="AT808" s="306"/>
      <c r="AU808" s="306"/>
      <c r="AV808" s="306"/>
      <c r="AW808" s="306"/>
      <c r="AX808" s="306"/>
      <c r="AY808" s="306"/>
      <c r="AZ808" s="306"/>
      <c r="BA808" s="306"/>
      <c r="BB808" s="306"/>
      <c r="BC808" s="306"/>
      <c r="BD808" s="306"/>
      <c r="BE808" s="306"/>
      <c r="BF808" s="306"/>
      <c r="BG808" s="306"/>
      <c r="BH808" s="306"/>
      <c r="BI808" s="306"/>
      <c r="BJ808" s="306"/>
      <c r="BK808" s="306"/>
      <c r="BL808" s="306"/>
      <c r="BM808" s="306"/>
      <c r="BN808" s="306"/>
      <c r="BO808" s="306"/>
      <c r="BP808" s="306"/>
    </row>
    <row r="809" spans="8:68" s="308" customFormat="1" x14ac:dyDescent="0.35">
      <c r="H809" s="324"/>
      <c r="J809" s="342"/>
      <c r="K809" s="342"/>
      <c r="L809" s="342"/>
      <c r="M809" s="306"/>
      <c r="N809" s="306"/>
      <c r="O809" s="306"/>
      <c r="P809" s="306"/>
      <c r="Q809" s="306"/>
      <c r="R809" s="306"/>
      <c r="S809" s="306"/>
      <c r="T809" s="306"/>
      <c r="U809" s="306"/>
      <c r="V809" s="306"/>
      <c r="W809" s="306"/>
      <c r="X809" s="306"/>
      <c r="Y809" s="306"/>
      <c r="Z809" s="306"/>
      <c r="AA809" s="306"/>
      <c r="AB809" s="306"/>
      <c r="AC809" s="306"/>
      <c r="AD809" s="306"/>
      <c r="AE809" s="306"/>
      <c r="AF809" s="306"/>
      <c r="AG809" s="306"/>
      <c r="AH809" s="306"/>
      <c r="AI809" s="306"/>
      <c r="AJ809" s="306"/>
      <c r="AK809" s="306"/>
      <c r="AL809" s="306"/>
      <c r="AM809" s="306"/>
      <c r="AN809" s="306"/>
      <c r="AO809" s="306"/>
      <c r="AP809" s="306"/>
      <c r="AQ809" s="306"/>
      <c r="AR809" s="306"/>
      <c r="AS809" s="306"/>
      <c r="AT809" s="306"/>
      <c r="AU809" s="306"/>
      <c r="AV809" s="306"/>
      <c r="AW809" s="306"/>
      <c r="AX809" s="306"/>
      <c r="AY809" s="306"/>
      <c r="AZ809" s="306"/>
      <c r="BA809" s="306"/>
      <c r="BB809" s="306"/>
      <c r="BC809" s="306"/>
      <c r="BD809" s="306"/>
      <c r="BE809" s="306"/>
      <c r="BF809" s="306"/>
      <c r="BG809" s="306"/>
      <c r="BH809" s="306"/>
      <c r="BI809" s="306"/>
      <c r="BJ809" s="306"/>
      <c r="BK809" s="306"/>
      <c r="BL809" s="306"/>
      <c r="BM809" s="306"/>
      <c r="BN809" s="306"/>
      <c r="BO809" s="306"/>
      <c r="BP809" s="306"/>
    </row>
    <row r="810" spans="8:68" s="308" customFormat="1" x14ac:dyDescent="0.35">
      <c r="H810" s="324"/>
      <c r="J810" s="342"/>
      <c r="K810" s="342"/>
      <c r="L810" s="342"/>
      <c r="M810" s="306"/>
      <c r="N810" s="306"/>
      <c r="O810" s="306"/>
      <c r="P810" s="306"/>
      <c r="Q810" s="306"/>
      <c r="R810" s="306"/>
      <c r="S810" s="306"/>
      <c r="T810" s="306"/>
      <c r="U810" s="306"/>
      <c r="V810" s="306"/>
      <c r="W810" s="306"/>
      <c r="X810" s="306"/>
      <c r="Y810" s="306"/>
      <c r="Z810" s="306"/>
      <c r="AA810" s="306"/>
      <c r="AB810" s="306"/>
      <c r="AC810" s="306"/>
      <c r="AD810" s="306"/>
      <c r="AE810" s="306"/>
      <c r="AF810" s="306"/>
      <c r="AG810" s="306"/>
      <c r="AH810" s="306"/>
      <c r="AI810" s="306"/>
      <c r="AJ810" s="306"/>
      <c r="AK810" s="306"/>
      <c r="AL810" s="306"/>
      <c r="AM810" s="306"/>
      <c r="AN810" s="306"/>
      <c r="AO810" s="306"/>
      <c r="AP810" s="306"/>
      <c r="AQ810" s="306"/>
      <c r="AR810" s="306"/>
      <c r="AS810" s="306"/>
      <c r="AT810" s="306"/>
      <c r="AU810" s="306"/>
      <c r="AV810" s="306"/>
      <c r="AW810" s="306"/>
      <c r="AX810" s="306"/>
      <c r="AY810" s="306"/>
      <c r="AZ810" s="306"/>
      <c r="BA810" s="306"/>
      <c r="BB810" s="306"/>
      <c r="BC810" s="306"/>
      <c r="BD810" s="306"/>
      <c r="BE810" s="306"/>
      <c r="BF810" s="306"/>
      <c r="BG810" s="306"/>
      <c r="BH810" s="306"/>
      <c r="BI810" s="306"/>
      <c r="BJ810" s="306"/>
      <c r="BK810" s="306"/>
      <c r="BL810" s="306"/>
      <c r="BM810" s="306"/>
      <c r="BN810" s="306"/>
      <c r="BO810" s="306"/>
      <c r="BP810" s="306"/>
    </row>
    <row r="811" spans="8:68" s="308" customFormat="1" x14ac:dyDescent="0.35">
      <c r="H811" s="324"/>
      <c r="J811" s="342"/>
      <c r="K811" s="342"/>
      <c r="L811" s="342"/>
      <c r="M811" s="306"/>
      <c r="N811" s="306"/>
      <c r="O811" s="306"/>
      <c r="P811" s="306"/>
      <c r="Q811" s="306"/>
      <c r="R811" s="306"/>
      <c r="S811" s="306"/>
      <c r="T811" s="306"/>
      <c r="U811" s="306"/>
      <c r="V811" s="306"/>
      <c r="W811" s="306"/>
      <c r="X811" s="306"/>
      <c r="Y811" s="306"/>
      <c r="Z811" s="306"/>
      <c r="AA811" s="306"/>
      <c r="AB811" s="306"/>
      <c r="AC811" s="306"/>
      <c r="AD811" s="306"/>
      <c r="AE811" s="306"/>
      <c r="AF811" s="306"/>
      <c r="AG811" s="306"/>
      <c r="AH811" s="306"/>
      <c r="AI811" s="306"/>
      <c r="AJ811" s="306"/>
      <c r="AK811" s="306"/>
      <c r="AL811" s="306"/>
      <c r="AM811" s="306"/>
      <c r="AN811" s="306"/>
      <c r="AO811" s="306"/>
      <c r="AP811" s="306"/>
      <c r="AQ811" s="306"/>
      <c r="AR811" s="306"/>
      <c r="AS811" s="306"/>
      <c r="AT811" s="306"/>
      <c r="AU811" s="306"/>
      <c r="AV811" s="306"/>
      <c r="AW811" s="306"/>
      <c r="AX811" s="306"/>
      <c r="AY811" s="306"/>
      <c r="AZ811" s="306"/>
      <c r="BA811" s="306"/>
      <c r="BB811" s="306"/>
      <c r="BC811" s="306"/>
      <c r="BD811" s="306"/>
      <c r="BE811" s="306"/>
      <c r="BF811" s="306"/>
      <c r="BG811" s="306"/>
      <c r="BH811" s="306"/>
      <c r="BI811" s="306"/>
      <c r="BJ811" s="306"/>
      <c r="BK811" s="306"/>
      <c r="BL811" s="306"/>
      <c r="BM811" s="306"/>
      <c r="BN811" s="306"/>
      <c r="BO811" s="306"/>
      <c r="BP811" s="306"/>
    </row>
    <row r="812" spans="8:68" s="308" customFormat="1" x14ac:dyDescent="0.35">
      <c r="H812" s="324"/>
      <c r="J812" s="342"/>
      <c r="K812" s="342"/>
      <c r="L812" s="342"/>
      <c r="M812" s="306"/>
      <c r="N812" s="306"/>
      <c r="O812" s="306"/>
      <c r="P812" s="306"/>
      <c r="Q812" s="306"/>
      <c r="R812" s="306"/>
      <c r="S812" s="306"/>
      <c r="T812" s="306"/>
      <c r="U812" s="306"/>
      <c r="V812" s="306"/>
      <c r="W812" s="306"/>
      <c r="X812" s="306"/>
      <c r="Y812" s="306"/>
      <c r="Z812" s="306"/>
      <c r="AA812" s="306"/>
      <c r="AB812" s="306"/>
      <c r="AC812" s="306"/>
      <c r="AD812" s="306"/>
      <c r="AE812" s="306"/>
      <c r="AF812" s="306"/>
      <c r="AG812" s="306"/>
      <c r="AH812" s="306"/>
      <c r="AI812" s="306"/>
      <c r="AJ812" s="306"/>
      <c r="AK812" s="306"/>
      <c r="AL812" s="306"/>
      <c r="AM812" s="306"/>
      <c r="AN812" s="306"/>
      <c r="AO812" s="306"/>
      <c r="AP812" s="306"/>
      <c r="AQ812" s="306"/>
      <c r="AR812" s="306"/>
      <c r="AS812" s="306"/>
      <c r="AT812" s="306"/>
      <c r="AU812" s="306"/>
      <c r="AV812" s="306"/>
      <c r="AW812" s="306"/>
      <c r="AX812" s="306"/>
      <c r="AY812" s="306"/>
      <c r="AZ812" s="306"/>
      <c r="BA812" s="306"/>
      <c r="BB812" s="306"/>
      <c r="BC812" s="306"/>
      <c r="BD812" s="306"/>
      <c r="BE812" s="306"/>
      <c r="BF812" s="306"/>
      <c r="BG812" s="306"/>
      <c r="BH812" s="306"/>
      <c r="BI812" s="306"/>
      <c r="BJ812" s="306"/>
      <c r="BK812" s="306"/>
      <c r="BL812" s="306"/>
      <c r="BM812" s="306"/>
      <c r="BN812" s="306"/>
      <c r="BO812" s="306"/>
      <c r="BP812" s="306"/>
    </row>
    <row r="813" spans="8:68" s="308" customFormat="1" x14ac:dyDescent="0.35">
      <c r="H813" s="324"/>
      <c r="J813" s="342"/>
      <c r="K813" s="342"/>
      <c r="L813" s="342"/>
      <c r="M813" s="306"/>
      <c r="N813" s="306"/>
      <c r="O813" s="306"/>
      <c r="P813" s="306"/>
      <c r="Q813" s="306"/>
      <c r="R813" s="306"/>
      <c r="S813" s="306"/>
      <c r="T813" s="306"/>
      <c r="U813" s="306"/>
      <c r="V813" s="306"/>
      <c r="W813" s="306"/>
      <c r="X813" s="306"/>
      <c r="Y813" s="306"/>
      <c r="Z813" s="306"/>
      <c r="AA813" s="306"/>
      <c r="AB813" s="306"/>
      <c r="AC813" s="306"/>
      <c r="AD813" s="306"/>
      <c r="AE813" s="306"/>
      <c r="AF813" s="306"/>
      <c r="AG813" s="306"/>
      <c r="AH813" s="306"/>
      <c r="AI813" s="306"/>
      <c r="AJ813" s="306"/>
      <c r="AK813" s="306"/>
      <c r="AL813" s="306"/>
      <c r="AM813" s="306"/>
      <c r="AN813" s="306"/>
      <c r="AO813" s="306"/>
      <c r="AP813" s="306"/>
      <c r="AQ813" s="306"/>
      <c r="AR813" s="306"/>
      <c r="AS813" s="306"/>
      <c r="AT813" s="306"/>
      <c r="AU813" s="306"/>
      <c r="AV813" s="306"/>
      <c r="AW813" s="306"/>
      <c r="AX813" s="306"/>
      <c r="AY813" s="306"/>
      <c r="AZ813" s="306"/>
      <c r="BA813" s="306"/>
      <c r="BB813" s="306"/>
      <c r="BC813" s="306"/>
      <c r="BD813" s="306"/>
      <c r="BE813" s="306"/>
      <c r="BF813" s="306"/>
      <c r="BG813" s="306"/>
      <c r="BH813" s="306"/>
      <c r="BI813" s="306"/>
      <c r="BJ813" s="306"/>
      <c r="BK813" s="306"/>
      <c r="BL813" s="306"/>
      <c r="BM813" s="306"/>
      <c r="BN813" s="306"/>
      <c r="BO813" s="306"/>
      <c r="BP813" s="306"/>
    </row>
    <row r="814" spans="8:68" s="308" customFormat="1" x14ac:dyDescent="0.35">
      <c r="H814" s="324"/>
      <c r="J814" s="342"/>
      <c r="K814" s="342"/>
      <c r="L814" s="342"/>
      <c r="M814" s="306"/>
      <c r="N814" s="306"/>
      <c r="O814" s="306"/>
      <c r="P814" s="306"/>
      <c r="Q814" s="306"/>
      <c r="R814" s="306"/>
      <c r="S814" s="306"/>
      <c r="T814" s="306"/>
      <c r="U814" s="306"/>
      <c r="V814" s="306"/>
      <c r="W814" s="306"/>
      <c r="X814" s="306"/>
      <c r="Y814" s="306"/>
      <c r="Z814" s="306"/>
      <c r="AA814" s="306"/>
      <c r="AB814" s="306"/>
      <c r="AC814" s="306"/>
      <c r="AD814" s="306"/>
      <c r="AE814" s="306"/>
      <c r="AF814" s="306"/>
      <c r="AG814" s="306"/>
      <c r="AH814" s="306"/>
      <c r="AI814" s="306"/>
      <c r="AJ814" s="306"/>
      <c r="AK814" s="306"/>
      <c r="AL814" s="306"/>
      <c r="AM814" s="306"/>
      <c r="AN814" s="306"/>
      <c r="AO814" s="306"/>
      <c r="AP814" s="306"/>
      <c r="AQ814" s="306"/>
      <c r="AR814" s="306"/>
      <c r="AS814" s="306"/>
      <c r="AT814" s="306"/>
      <c r="AU814" s="306"/>
      <c r="AV814" s="306"/>
      <c r="AW814" s="306"/>
      <c r="AX814" s="306"/>
      <c r="AY814" s="306"/>
      <c r="AZ814" s="306"/>
      <c r="BA814" s="306"/>
      <c r="BB814" s="306"/>
      <c r="BC814" s="306"/>
      <c r="BD814" s="306"/>
      <c r="BE814" s="306"/>
      <c r="BF814" s="306"/>
      <c r="BG814" s="306"/>
      <c r="BH814" s="306"/>
      <c r="BI814" s="306"/>
      <c r="BJ814" s="306"/>
      <c r="BK814" s="306"/>
      <c r="BL814" s="306"/>
      <c r="BM814" s="306"/>
      <c r="BN814" s="306"/>
      <c r="BO814" s="306"/>
      <c r="BP814" s="306"/>
    </row>
    <row r="815" spans="8:68" s="308" customFormat="1" x14ac:dyDescent="0.35">
      <c r="H815" s="324"/>
      <c r="J815" s="342"/>
      <c r="K815" s="342"/>
      <c r="L815" s="342"/>
      <c r="M815" s="306"/>
      <c r="N815" s="306"/>
      <c r="O815" s="306"/>
      <c r="P815" s="306"/>
      <c r="Q815" s="306"/>
      <c r="R815" s="306"/>
      <c r="S815" s="306"/>
      <c r="T815" s="306"/>
      <c r="U815" s="306"/>
      <c r="V815" s="306"/>
      <c r="W815" s="306"/>
      <c r="X815" s="306"/>
      <c r="Y815" s="306"/>
      <c r="Z815" s="306"/>
      <c r="AA815" s="306"/>
      <c r="AB815" s="306"/>
      <c r="AC815" s="306"/>
      <c r="AD815" s="306"/>
      <c r="AE815" s="306"/>
      <c r="AF815" s="306"/>
      <c r="AG815" s="306"/>
      <c r="AH815" s="306"/>
      <c r="AI815" s="306"/>
      <c r="AJ815" s="306"/>
      <c r="AK815" s="306"/>
      <c r="AL815" s="306"/>
      <c r="AM815" s="306"/>
      <c r="AN815" s="306"/>
      <c r="AO815" s="306"/>
      <c r="AP815" s="306"/>
      <c r="AQ815" s="306"/>
      <c r="AR815" s="306"/>
      <c r="AS815" s="306"/>
      <c r="AT815" s="306"/>
      <c r="AU815" s="306"/>
      <c r="AV815" s="306"/>
      <c r="AW815" s="306"/>
      <c r="AX815" s="306"/>
      <c r="AY815" s="306"/>
      <c r="AZ815" s="306"/>
      <c r="BA815" s="306"/>
      <c r="BB815" s="306"/>
      <c r="BC815" s="306"/>
      <c r="BD815" s="306"/>
      <c r="BE815" s="306"/>
      <c r="BF815" s="306"/>
      <c r="BG815" s="306"/>
      <c r="BH815" s="306"/>
      <c r="BI815" s="306"/>
      <c r="BJ815" s="306"/>
      <c r="BK815" s="306"/>
      <c r="BL815" s="306"/>
      <c r="BM815" s="306"/>
      <c r="BN815" s="306"/>
      <c r="BO815" s="306"/>
      <c r="BP815" s="306"/>
    </row>
    <row r="816" spans="8:68" s="308" customFormat="1" x14ac:dyDescent="0.35">
      <c r="H816" s="324"/>
      <c r="J816" s="342"/>
      <c r="K816" s="342"/>
      <c r="L816" s="342"/>
      <c r="M816" s="306"/>
      <c r="N816" s="306"/>
      <c r="O816" s="306"/>
      <c r="P816" s="306"/>
      <c r="Q816" s="306"/>
      <c r="R816" s="306"/>
      <c r="S816" s="306"/>
      <c r="T816" s="306"/>
      <c r="U816" s="306"/>
      <c r="V816" s="306"/>
      <c r="W816" s="306"/>
      <c r="X816" s="306"/>
      <c r="Y816" s="306"/>
      <c r="Z816" s="306"/>
      <c r="AA816" s="306"/>
      <c r="AB816" s="306"/>
      <c r="AC816" s="306"/>
      <c r="AD816" s="306"/>
      <c r="AE816" s="306"/>
      <c r="AF816" s="306"/>
      <c r="AG816" s="306"/>
      <c r="AH816" s="306"/>
      <c r="AI816" s="306"/>
      <c r="AJ816" s="306"/>
      <c r="AK816" s="306"/>
      <c r="AL816" s="306"/>
      <c r="AM816" s="306"/>
      <c r="AN816" s="306"/>
      <c r="AO816" s="306"/>
      <c r="AP816" s="306"/>
      <c r="AQ816" s="306"/>
      <c r="AR816" s="306"/>
      <c r="AS816" s="306"/>
      <c r="AT816" s="306"/>
      <c r="AU816" s="306"/>
      <c r="AV816" s="306"/>
      <c r="AW816" s="306"/>
      <c r="AX816" s="306"/>
      <c r="AY816" s="306"/>
      <c r="AZ816" s="306"/>
      <c r="BA816" s="306"/>
      <c r="BB816" s="306"/>
      <c r="BC816" s="306"/>
      <c r="BD816" s="306"/>
      <c r="BE816" s="306"/>
      <c r="BF816" s="306"/>
      <c r="BG816" s="306"/>
      <c r="BH816" s="306"/>
      <c r="BI816" s="306"/>
      <c r="BJ816" s="306"/>
      <c r="BK816" s="306"/>
      <c r="BL816" s="306"/>
      <c r="BM816" s="306"/>
      <c r="BN816" s="306"/>
      <c r="BO816" s="306"/>
      <c r="BP816" s="306"/>
    </row>
    <row r="817" spans="8:68" s="308" customFormat="1" x14ac:dyDescent="0.35">
      <c r="H817" s="324"/>
      <c r="J817" s="342"/>
      <c r="K817" s="342"/>
      <c r="L817" s="342"/>
      <c r="M817" s="306"/>
      <c r="N817" s="306"/>
      <c r="O817" s="306"/>
      <c r="P817" s="306"/>
      <c r="Q817" s="306"/>
      <c r="R817" s="306"/>
      <c r="S817" s="306"/>
      <c r="T817" s="306"/>
      <c r="U817" s="306"/>
      <c r="V817" s="306"/>
      <c r="W817" s="306"/>
      <c r="X817" s="306"/>
      <c r="Y817" s="306"/>
      <c r="Z817" s="306"/>
      <c r="AA817" s="306"/>
      <c r="AB817" s="306"/>
      <c r="AC817" s="306"/>
      <c r="AD817" s="306"/>
      <c r="AE817" s="306"/>
      <c r="AF817" s="306"/>
      <c r="AG817" s="306"/>
      <c r="AH817" s="306"/>
      <c r="AI817" s="306"/>
      <c r="AJ817" s="306"/>
      <c r="AK817" s="306"/>
      <c r="AL817" s="306"/>
      <c r="AM817" s="306"/>
      <c r="AN817" s="306"/>
      <c r="AO817" s="306"/>
      <c r="AP817" s="306"/>
      <c r="AQ817" s="306"/>
      <c r="AR817" s="306"/>
      <c r="AS817" s="306"/>
      <c r="AT817" s="306"/>
      <c r="AU817" s="306"/>
      <c r="AV817" s="306"/>
      <c r="AW817" s="306"/>
      <c r="AX817" s="306"/>
      <c r="AY817" s="306"/>
      <c r="AZ817" s="306"/>
      <c r="BA817" s="306"/>
      <c r="BB817" s="306"/>
      <c r="BC817" s="306"/>
      <c r="BD817" s="306"/>
      <c r="BE817" s="306"/>
      <c r="BF817" s="306"/>
      <c r="BG817" s="306"/>
      <c r="BH817" s="306"/>
      <c r="BI817" s="306"/>
      <c r="BJ817" s="306"/>
      <c r="BK817" s="306"/>
      <c r="BL817" s="306"/>
      <c r="BM817" s="306"/>
      <c r="BN817" s="306"/>
      <c r="BO817" s="306"/>
      <c r="BP817" s="306"/>
    </row>
    <row r="818" spans="8:68" s="308" customFormat="1" x14ac:dyDescent="0.35">
      <c r="H818" s="324"/>
      <c r="J818" s="342"/>
      <c r="K818" s="342"/>
      <c r="L818" s="342"/>
      <c r="M818" s="306"/>
      <c r="N818" s="306"/>
      <c r="O818" s="306"/>
      <c r="P818" s="306"/>
      <c r="Q818" s="306"/>
      <c r="R818" s="306"/>
      <c r="S818" s="306"/>
      <c r="T818" s="306"/>
      <c r="U818" s="306"/>
      <c r="V818" s="306"/>
      <c r="W818" s="306"/>
      <c r="X818" s="306"/>
      <c r="Y818" s="306"/>
      <c r="Z818" s="306"/>
      <c r="AA818" s="306"/>
      <c r="AB818" s="306"/>
      <c r="AC818" s="306"/>
      <c r="AD818" s="306"/>
      <c r="AE818" s="306"/>
      <c r="AF818" s="306"/>
      <c r="AG818" s="306"/>
      <c r="AH818" s="306"/>
      <c r="AI818" s="306"/>
      <c r="AJ818" s="306"/>
      <c r="AK818" s="306"/>
      <c r="AL818" s="306"/>
      <c r="AM818" s="306"/>
      <c r="AN818" s="306"/>
      <c r="AO818" s="306"/>
      <c r="AP818" s="306"/>
      <c r="AQ818" s="306"/>
      <c r="AR818" s="306"/>
      <c r="AS818" s="306"/>
      <c r="AT818" s="306"/>
      <c r="AU818" s="306"/>
      <c r="AV818" s="306"/>
      <c r="AW818" s="306"/>
      <c r="AX818" s="306"/>
      <c r="AY818" s="306"/>
      <c r="AZ818" s="306"/>
      <c r="BA818" s="306"/>
      <c r="BB818" s="306"/>
      <c r="BC818" s="306"/>
      <c r="BD818" s="306"/>
      <c r="BE818" s="306"/>
      <c r="BF818" s="306"/>
      <c r="BG818" s="306"/>
      <c r="BH818" s="306"/>
      <c r="BI818" s="306"/>
      <c r="BJ818" s="306"/>
      <c r="BK818" s="306"/>
      <c r="BL818" s="306"/>
      <c r="BM818" s="306"/>
      <c r="BN818" s="306"/>
      <c r="BO818" s="306"/>
      <c r="BP818" s="306"/>
    </row>
    <row r="819" spans="8:68" s="308" customFormat="1" x14ac:dyDescent="0.35">
      <c r="H819" s="324"/>
      <c r="J819" s="342"/>
      <c r="K819" s="342"/>
      <c r="L819" s="342"/>
      <c r="M819" s="306"/>
      <c r="N819" s="306"/>
      <c r="O819" s="306"/>
      <c r="P819" s="306"/>
      <c r="Q819" s="306"/>
      <c r="R819" s="306"/>
      <c r="S819" s="306"/>
      <c r="T819" s="306"/>
      <c r="U819" s="306"/>
      <c r="V819" s="306"/>
      <c r="W819" s="306"/>
      <c r="X819" s="306"/>
      <c r="Y819" s="306"/>
      <c r="Z819" s="306"/>
      <c r="AA819" s="306"/>
      <c r="AB819" s="306"/>
      <c r="AC819" s="306"/>
      <c r="AD819" s="306"/>
      <c r="AE819" s="306"/>
      <c r="AF819" s="306"/>
      <c r="AG819" s="306"/>
      <c r="AH819" s="306"/>
      <c r="AI819" s="306"/>
      <c r="AJ819" s="306"/>
      <c r="AK819" s="306"/>
      <c r="AL819" s="306"/>
      <c r="AM819" s="306"/>
      <c r="AN819" s="306"/>
      <c r="AO819" s="306"/>
      <c r="AP819" s="306"/>
      <c r="AQ819" s="306"/>
      <c r="AR819" s="306"/>
      <c r="AS819" s="306"/>
      <c r="AT819" s="306"/>
      <c r="AU819" s="306"/>
      <c r="AV819" s="306"/>
      <c r="AW819" s="306"/>
      <c r="AX819" s="306"/>
      <c r="AY819" s="306"/>
      <c r="AZ819" s="306"/>
      <c r="BA819" s="306"/>
      <c r="BB819" s="306"/>
      <c r="BC819" s="306"/>
      <c r="BD819" s="306"/>
      <c r="BE819" s="306"/>
      <c r="BF819" s="306"/>
      <c r="BG819" s="306"/>
      <c r="BH819" s="306"/>
      <c r="BI819" s="306"/>
      <c r="BJ819" s="306"/>
      <c r="BK819" s="306"/>
      <c r="BL819" s="306"/>
      <c r="BM819" s="306"/>
      <c r="BN819" s="306"/>
      <c r="BO819" s="306"/>
      <c r="BP819" s="306"/>
    </row>
    <row r="820" spans="8:68" s="308" customFormat="1" x14ac:dyDescent="0.35">
      <c r="H820" s="324"/>
      <c r="J820" s="342"/>
      <c r="K820" s="342"/>
      <c r="L820" s="342"/>
      <c r="M820" s="306"/>
      <c r="N820" s="306"/>
      <c r="O820" s="306"/>
      <c r="P820" s="306"/>
      <c r="Q820" s="306"/>
      <c r="R820" s="306"/>
      <c r="S820" s="306"/>
      <c r="T820" s="306"/>
      <c r="U820" s="306"/>
      <c r="V820" s="306"/>
      <c r="W820" s="306"/>
      <c r="X820" s="306"/>
      <c r="Y820" s="306"/>
      <c r="Z820" s="306"/>
      <c r="AA820" s="306"/>
      <c r="AB820" s="306"/>
      <c r="AC820" s="306"/>
      <c r="AD820" s="306"/>
      <c r="AE820" s="306"/>
      <c r="AF820" s="306"/>
      <c r="AG820" s="306"/>
      <c r="AH820" s="306"/>
      <c r="AI820" s="306"/>
      <c r="AJ820" s="306"/>
      <c r="AK820" s="306"/>
      <c r="AL820" s="306"/>
      <c r="AM820" s="306"/>
      <c r="AN820" s="306"/>
      <c r="AO820" s="306"/>
      <c r="AP820" s="306"/>
      <c r="AQ820" s="306"/>
      <c r="AR820" s="306"/>
      <c r="AS820" s="306"/>
      <c r="AT820" s="306"/>
      <c r="AU820" s="306"/>
      <c r="AV820" s="306"/>
      <c r="AW820" s="306"/>
      <c r="AX820" s="306"/>
      <c r="AY820" s="306"/>
      <c r="AZ820" s="306"/>
      <c r="BA820" s="306"/>
      <c r="BB820" s="306"/>
      <c r="BC820" s="306"/>
      <c r="BD820" s="306"/>
      <c r="BE820" s="306"/>
      <c r="BF820" s="306"/>
      <c r="BG820" s="306"/>
      <c r="BH820" s="306"/>
      <c r="BI820" s="306"/>
      <c r="BJ820" s="306"/>
      <c r="BK820" s="306"/>
      <c r="BL820" s="306"/>
      <c r="BM820" s="306"/>
      <c r="BN820" s="306"/>
      <c r="BO820" s="306"/>
      <c r="BP820" s="306"/>
    </row>
    <row r="821" spans="8:68" s="308" customFormat="1" x14ac:dyDescent="0.35">
      <c r="H821" s="324"/>
      <c r="J821" s="342"/>
      <c r="K821" s="342"/>
      <c r="L821" s="342"/>
      <c r="M821" s="306"/>
      <c r="N821" s="306"/>
      <c r="O821" s="306"/>
      <c r="P821" s="306"/>
      <c r="Q821" s="306"/>
      <c r="R821" s="306"/>
      <c r="S821" s="306"/>
      <c r="T821" s="306"/>
      <c r="U821" s="306"/>
      <c r="V821" s="306"/>
      <c r="W821" s="306"/>
      <c r="X821" s="306"/>
      <c r="Y821" s="306"/>
      <c r="Z821" s="306"/>
      <c r="AA821" s="306"/>
      <c r="AB821" s="306"/>
      <c r="AC821" s="306"/>
      <c r="AD821" s="306"/>
      <c r="AE821" s="306"/>
      <c r="AF821" s="306"/>
      <c r="AG821" s="306"/>
      <c r="AH821" s="306"/>
      <c r="AI821" s="306"/>
      <c r="AJ821" s="306"/>
      <c r="AK821" s="306"/>
      <c r="AL821" s="306"/>
      <c r="AM821" s="306"/>
      <c r="AN821" s="306"/>
      <c r="AO821" s="306"/>
      <c r="AP821" s="306"/>
      <c r="AQ821" s="306"/>
      <c r="AR821" s="306"/>
      <c r="AS821" s="306"/>
      <c r="AT821" s="306"/>
      <c r="AU821" s="306"/>
      <c r="AV821" s="306"/>
      <c r="AW821" s="306"/>
      <c r="AX821" s="306"/>
      <c r="AY821" s="306"/>
      <c r="AZ821" s="306"/>
      <c r="BA821" s="306"/>
      <c r="BB821" s="306"/>
      <c r="BC821" s="306"/>
      <c r="BD821" s="306"/>
      <c r="BE821" s="306"/>
      <c r="BF821" s="306"/>
      <c r="BG821" s="306"/>
      <c r="BH821" s="306"/>
      <c r="BI821" s="306"/>
      <c r="BJ821" s="306"/>
      <c r="BK821" s="306"/>
      <c r="BL821" s="306"/>
      <c r="BM821" s="306"/>
      <c r="BN821" s="306"/>
      <c r="BO821" s="306"/>
      <c r="BP821" s="306"/>
    </row>
    <row r="822" spans="8:68" s="308" customFormat="1" x14ac:dyDescent="0.35">
      <c r="H822" s="324"/>
      <c r="J822" s="342"/>
      <c r="K822" s="342"/>
      <c r="L822" s="342"/>
      <c r="M822" s="306"/>
      <c r="N822" s="306"/>
      <c r="O822" s="306"/>
      <c r="P822" s="306"/>
      <c r="Q822" s="306"/>
      <c r="R822" s="306"/>
      <c r="S822" s="306"/>
      <c r="T822" s="306"/>
      <c r="U822" s="306"/>
      <c r="V822" s="306"/>
      <c r="W822" s="306"/>
      <c r="X822" s="306"/>
      <c r="Y822" s="306"/>
      <c r="Z822" s="306"/>
      <c r="AA822" s="306"/>
      <c r="AB822" s="306"/>
      <c r="AC822" s="306"/>
      <c r="AD822" s="306"/>
      <c r="AE822" s="306"/>
      <c r="AF822" s="306"/>
      <c r="AG822" s="306"/>
      <c r="AH822" s="306"/>
      <c r="AI822" s="306"/>
      <c r="AJ822" s="306"/>
      <c r="AK822" s="306"/>
      <c r="AL822" s="306"/>
      <c r="AM822" s="306"/>
      <c r="AN822" s="306"/>
      <c r="AO822" s="306"/>
      <c r="AP822" s="306"/>
      <c r="AQ822" s="306"/>
      <c r="AR822" s="306"/>
      <c r="AS822" s="306"/>
      <c r="AT822" s="306"/>
      <c r="AU822" s="306"/>
      <c r="AV822" s="306"/>
      <c r="AW822" s="306"/>
      <c r="AX822" s="306"/>
      <c r="AY822" s="306"/>
      <c r="AZ822" s="306"/>
      <c r="BA822" s="306"/>
      <c r="BB822" s="306"/>
      <c r="BC822" s="306"/>
      <c r="BD822" s="306"/>
      <c r="BE822" s="306"/>
      <c r="BF822" s="306"/>
      <c r="BG822" s="306"/>
      <c r="BH822" s="306"/>
      <c r="BI822" s="306"/>
      <c r="BJ822" s="306"/>
      <c r="BK822" s="306"/>
      <c r="BL822" s="306"/>
      <c r="BM822" s="306"/>
      <c r="BN822" s="306"/>
      <c r="BO822" s="306"/>
      <c r="BP822" s="306"/>
    </row>
    <row r="823" spans="8:68" s="308" customFormat="1" x14ac:dyDescent="0.35">
      <c r="H823" s="324"/>
      <c r="J823" s="342"/>
      <c r="K823" s="342"/>
      <c r="L823" s="342"/>
      <c r="M823" s="306"/>
      <c r="N823" s="306"/>
      <c r="O823" s="306"/>
      <c r="P823" s="306"/>
      <c r="Q823" s="306"/>
      <c r="R823" s="306"/>
      <c r="S823" s="306"/>
      <c r="T823" s="306"/>
      <c r="U823" s="306"/>
      <c r="V823" s="306"/>
      <c r="W823" s="306"/>
      <c r="X823" s="306"/>
      <c r="Y823" s="306"/>
      <c r="Z823" s="306"/>
      <c r="AA823" s="306"/>
      <c r="AB823" s="306"/>
      <c r="AC823" s="306"/>
      <c r="AD823" s="306"/>
      <c r="AE823" s="306"/>
      <c r="AF823" s="306"/>
      <c r="AG823" s="306"/>
      <c r="AH823" s="306"/>
      <c r="AI823" s="306"/>
      <c r="AJ823" s="306"/>
      <c r="AK823" s="306"/>
      <c r="AL823" s="306"/>
      <c r="AM823" s="306"/>
      <c r="AN823" s="306"/>
      <c r="AO823" s="306"/>
      <c r="AP823" s="306"/>
      <c r="AQ823" s="306"/>
      <c r="AR823" s="306"/>
      <c r="AS823" s="306"/>
      <c r="AT823" s="306"/>
      <c r="AU823" s="306"/>
      <c r="AV823" s="306"/>
      <c r="AW823" s="306"/>
      <c r="AX823" s="306"/>
      <c r="AY823" s="306"/>
      <c r="AZ823" s="306"/>
      <c r="BA823" s="306"/>
      <c r="BB823" s="306"/>
      <c r="BC823" s="306"/>
      <c r="BD823" s="306"/>
      <c r="BE823" s="306"/>
      <c r="BF823" s="306"/>
      <c r="BG823" s="306"/>
      <c r="BH823" s="306"/>
      <c r="BI823" s="306"/>
      <c r="BJ823" s="306"/>
      <c r="BK823" s="306"/>
      <c r="BL823" s="306"/>
      <c r="BM823" s="306"/>
      <c r="BN823" s="306"/>
      <c r="BO823" s="306"/>
      <c r="BP823" s="306"/>
    </row>
    <row r="824" spans="8:68" s="308" customFormat="1" x14ac:dyDescent="0.35">
      <c r="H824" s="324"/>
      <c r="J824" s="342"/>
      <c r="K824" s="342"/>
      <c r="L824" s="342"/>
      <c r="M824" s="306"/>
      <c r="N824" s="306"/>
      <c r="O824" s="306"/>
      <c r="P824" s="306"/>
      <c r="Q824" s="306"/>
      <c r="R824" s="306"/>
      <c r="S824" s="306"/>
      <c r="T824" s="306"/>
      <c r="U824" s="306"/>
      <c r="V824" s="306"/>
      <c r="W824" s="306"/>
      <c r="X824" s="306"/>
      <c r="Y824" s="306"/>
      <c r="Z824" s="306"/>
      <c r="AA824" s="306"/>
      <c r="AB824" s="306"/>
      <c r="AC824" s="306"/>
      <c r="AD824" s="306"/>
      <c r="AE824" s="306"/>
      <c r="AF824" s="306"/>
      <c r="AG824" s="306"/>
      <c r="AH824" s="306"/>
      <c r="AI824" s="306"/>
      <c r="AJ824" s="306"/>
      <c r="AK824" s="306"/>
      <c r="AL824" s="306"/>
      <c r="AM824" s="306"/>
      <c r="AN824" s="306"/>
      <c r="AO824" s="306"/>
      <c r="AP824" s="306"/>
      <c r="AQ824" s="306"/>
      <c r="AR824" s="306"/>
      <c r="AS824" s="306"/>
      <c r="AT824" s="306"/>
      <c r="AU824" s="306"/>
      <c r="AV824" s="306"/>
      <c r="AW824" s="306"/>
      <c r="AX824" s="306"/>
      <c r="AY824" s="306"/>
      <c r="AZ824" s="306"/>
      <c r="BA824" s="306"/>
      <c r="BB824" s="306"/>
      <c r="BC824" s="306"/>
      <c r="BD824" s="306"/>
      <c r="BE824" s="306"/>
      <c r="BF824" s="306"/>
      <c r="BG824" s="306"/>
      <c r="BH824" s="306"/>
      <c r="BI824" s="306"/>
      <c r="BJ824" s="306"/>
      <c r="BK824" s="306"/>
      <c r="BL824" s="306"/>
      <c r="BM824" s="306"/>
      <c r="BN824" s="306"/>
      <c r="BO824" s="306"/>
      <c r="BP824" s="306"/>
    </row>
    <row r="825" spans="8:68" s="308" customFormat="1" x14ac:dyDescent="0.35">
      <c r="H825" s="324"/>
      <c r="J825" s="342"/>
      <c r="K825" s="342"/>
      <c r="L825" s="342"/>
      <c r="M825" s="306"/>
      <c r="N825" s="306"/>
      <c r="O825" s="306"/>
      <c r="P825" s="306"/>
      <c r="Q825" s="306"/>
      <c r="R825" s="306"/>
      <c r="S825" s="306"/>
      <c r="T825" s="306"/>
      <c r="U825" s="306"/>
      <c r="V825" s="306"/>
      <c r="W825" s="306"/>
      <c r="X825" s="306"/>
      <c r="Y825" s="306"/>
      <c r="Z825" s="306"/>
      <c r="AA825" s="306"/>
      <c r="AB825" s="306"/>
      <c r="AC825" s="306"/>
      <c r="AD825" s="306"/>
      <c r="AE825" s="306"/>
      <c r="AF825" s="306"/>
      <c r="AG825" s="306"/>
      <c r="AH825" s="306"/>
      <c r="AI825" s="306"/>
      <c r="AJ825" s="306"/>
      <c r="AK825" s="306"/>
      <c r="AL825" s="306"/>
      <c r="AM825" s="306"/>
      <c r="AN825" s="306"/>
      <c r="AO825" s="306"/>
      <c r="AP825" s="306"/>
      <c r="AQ825" s="306"/>
      <c r="AR825" s="306"/>
      <c r="AS825" s="306"/>
      <c r="AT825" s="306"/>
      <c r="AU825" s="306"/>
      <c r="AV825" s="306"/>
      <c r="AW825" s="306"/>
      <c r="AX825" s="306"/>
      <c r="AY825" s="306"/>
      <c r="AZ825" s="306"/>
      <c r="BA825" s="306"/>
      <c r="BB825" s="306"/>
      <c r="BC825" s="306"/>
      <c r="BD825" s="306"/>
      <c r="BE825" s="306"/>
      <c r="BF825" s="306"/>
      <c r="BG825" s="306"/>
      <c r="BH825" s="306"/>
      <c r="BI825" s="306"/>
      <c r="BJ825" s="306"/>
      <c r="BK825" s="306"/>
      <c r="BL825" s="306"/>
      <c r="BM825" s="306"/>
      <c r="BN825" s="306"/>
      <c r="BO825" s="306"/>
      <c r="BP825" s="306"/>
    </row>
    <row r="826" spans="8:68" s="308" customFormat="1" x14ac:dyDescent="0.35">
      <c r="H826" s="324"/>
      <c r="J826" s="342"/>
      <c r="K826" s="342"/>
      <c r="L826" s="342"/>
      <c r="M826" s="306"/>
      <c r="N826" s="306"/>
      <c r="O826" s="306"/>
      <c r="P826" s="306"/>
      <c r="Q826" s="306"/>
      <c r="R826" s="306"/>
      <c r="S826" s="306"/>
      <c r="T826" s="306"/>
      <c r="U826" s="306"/>
      <c r="V826" s="306"/>
      <c r="W826" s="306"/>
      <c r="X826" s="306"/>
      <c r="Y826" s="306"/>
      <c r="Z826" s="306"/>
      <c r="AA826" s="306"/>
      <c r="AB826" s="306"/>
      <c r="AC826" s="306"/>
      <c r="AD826" s="306"/>
      <c r="AE826" s="306"/>
      <c r="AF826" s="306"/>
      <c r="AG826" s="306"/>
      <c r="AH826" s="306"/>
      <c r="AI826" s="306"/>
      <c r="AJ826" s="306"/>
      <c r="AK826" s="306"/>
      <c r="AL826" s="306"/>
      <c r="AM826" s="306"/>
      <c r="AN826" s="306"/>
      <c r="AO826" s="306"/>
      <c r="AP826" s="306"/>
      <c r="AQ826" s="306"/>
      <c r="AR826" s="306"/>
      <c r="AS826" s="306"/>
      <c r="AT826" s="306"/>
      <c r="AU826" s="306"/>
      <c r="AV826" s="306"/>
      <c r="AW826" s="306"/>
      <c r="AX826" s="306"/>
      <c r="AY826" s="306"/>
      <c r="AZ826" s="306"/>
      <c r="BA826" s="306"/>
      <c r="BB826" s="306"/>
      <c r="BC826" s="306"/>
      <c r="BD826" s="306"/>
      <c r="BE826" s="306"/>
      <c r="BF826" s="306"/>
      <c r="BG826" s="306"/>
      <c r="BH826" s="306"/>
      <c r="BI826" s="306"/>
      <c r="BJ826" s="306"/>
      <c r="BK826" s="306"/>
      <c r="BL826" s="306"/>
      <c r="BM826" s="306"/>
      <c r="BN826" s="306"/>
      <c r="BO826" s="306"/>
      <c r="BP826" s="306"/>
    </row>
    <row r="827" spans="8:68" s="308" customFormat="1" x14ac:dyDescent="0.35">
      <c r="H827" s="324"/>
      <c r="J827" s="342"/>
      <c r="K827" s="342"/>
      <c r="L827" s="342"/>
      <c r="M827" s="306"/>
      <c r="N827" s="306"/>
      <c r="O827" s="306"/>
      <c r="P827" s="306"/>
      <c r="Q827" s="306"/>
      <c r="R827" s="306"/>
      <c r="S827" s="306"/>
      <c r="T827" s="306"/>
      <c r="U827" s="306"/>
      <c r="V827" s="306"/>
      <c r="W827" s="306"/>
      <c r="X827" s="306"/>
      <c r="Y827" s="306"/>
      <c r="Z827" s="306"/>
      <c r="AA827" s="306"/>
      <c r="AB827" s="306"/>
      <c r="AC827" s="306"/>
      <c r="AD827" s="306"/>
      <c r="AE827" s="306"/>
      <c r="AF827" s="306"/>
      <c r="AG827" s="306"/>
      <c r="AH827" s="306"/>
      <c r="AI827" s="306"/>
      <c r="AJ827" s="306"/>
      <c r="AK827" s="306"/>
      <c r="AL827" s="306"/>
      <c r="AM827" s="306"/>
      <c r="AN827" s="306"/>
      <c r="AO827" s="306"/>
      <c r="AP827" s="306"/>
      <c r="AQ827" s="306"/>
      <c r="AR827" s="306"/>
      <c r="AS827" s="306"/>
      <c r="AT827" s="306"/>
      <c r="AU827" s="306"/>
      <c r="AV827" s="306"/>
      <c r="AW827" s="306"/>
      <c r="AX827" s="306"/>
      <c r="AY827" s="306"/>
      <c r="AZ827" s="306"/>
      <c r="BA827" s="306"/>
      <c r="BB827" s="306"/>
      <c r="BC827" s="306"/>
      <c r="BD827" s="306"/>
      <c r="BE827" s="306"/>
      <c r="BF827" s="306"/>
      <c r="BG827" s="306"/>
      <c r="BH827" s="306"/>
      <c r="BI827" s="306"/>
      <c r="BJ827" s="306"/>
      <c r="BK827" s="306"/>
      <c r="BL827" s="306"/>
      <c r="BM827" s="306"/>
      <c r="BN827" s="306"/>
      <c r="BO827" s="306"/>
      <c r="BP827" s="306"/>
    </row>
    <row r="828" spans="8:68" s="308" customFormat="1" x14ac:dyDescent="0.35">
      <c r="H828" s="324"/>
      <c r="J828" s="342"/>
      <c r="K828" s="342"/>
      <c r="L828" s="342"/>
      <c r="M828" s="306"/>
      <c r="N828" s="306"/>
      <c r="O828" s="306"/>
      <c r="P828" s="306"/>
      <c r="Q828" s="306"/>
      <c r="R828" s="306"/>
      <c r="S828" s="306"/>
      <c r="T828" s="306"/>
      <c r="U828" s="306"/>
      <c r="V828" s="306"/>
      <c r="W828" s="306"/>
      <c r="X828" s="306"/>
      <c r="Y828" s="306"/>
      <c r="Z828" s="306"/>
      <c r="AA828" s="306"/>
      <c r="AB828" s="306"/>
      <c r="AC828" s="306"/>
      <c r="AD828" s="306"/>
      <c r="AE828" s="306"/>
      <c r="AF828" s="306"/>
      <c r="AG828" s="306"/>
      <c r="AH828" s="306"/>
      <c r="AI828" s="306"/>
      <c r="AJ828" s="306"/>
      <c r="AK828" s="306"/>
      <c r="AL828" s="306"/>
      <c r="AM828" s="306"/>
      <c r="AN828" s="306"/>
      <c r="AO828" s="306"/>
      <c r="AP828" s="306"/>
      <c r="AQ828" s="306"/>
      <c r="AR828" s="306"/>
      <c r="AS828" s="306"/>
      <c r="AT828" s="306"/>
      <c r="AU828" s="306"/>
      <c r="AV828" s="306"/>
      <c r="AW828" s="306"/>
      <c r="AX828" s="306"/>
      <c r="AY828" s="306"/>
      <c r="AZ828" s="306"/>
      <c r="BA828" s="306"/>
      <c r="BB828" s="306"/>
      <c r="BC828" s="306"/>
      <c r="BD828" s="306"/>
      <c r="BE828" s="306"/>
      <c r="BF828" s="306"/>
      <c r="BG828" s="306"/>
      <c r="BH828" s="306"/>
      <c r="BI828" s="306"/>
      <c r="BJ828" s="306"/>
      <c r="BK828" s="306"/>
      <c r="BL828" s="306"/>
      <c r="BM828" s="306"/>
      <c r="BN828" s="306"/>
      <c r="BO828" s="306"/>
      <c r="BP828" s="306"/>
    </row>
    <row r="829" spans="8:68" s="308" customFormat="1" x14ac:dyDescent="0.35">
      <c r="H829" s="324"/>
      <c r="J829" s="342"/>
      <c r="K829" s="342"/>
      <c r="L829" s="342"/>
      <c r="M829" s="306"/>
      <c r="N829" s="306"/>
      <c r="O829" s="306"/>
      <c r="P829" s="306"/>
      <c r="Q829" s="306"/>
      <c r="R829" s="306"/>
      <c r="S829" s="306"/>
      <c r="T829" s="306"/>
      <c r="U829" s="306"/>
      <c r="V829" s="306"/>
      <c r="W829" s="306"/>
      <c r="X829" s="306"/>
      <c r="Y829" s="306"/>
      <c r="Z829" s="306"/>
      <c r="AA829" s="306"/>
      <c r="AB829" s="306"/>
      <c r="AC829" s="306"/>
      <c r="AD829" s="306"/>
      <c r="AE829" s="306"/>
      <c r="AF829" s="306"/>
      <c r="AG829" s="306"/>
      <c r="AH829" s="306"/>
      <c r="AI829" s="306"/>
      <c r="AJ829" s="306"/>
      <c r="AK829" s="306"/>
      <c r="AL829" s="306"/>
      <c r="AM829" s="306"/>
      <c r="AN829" s="306"/>
      <c r="AO829" s="306"/>
      <c r="AP829" s="306"/>
      <c r="AQ829" s="306"/>
      <c r="AR829" s="306"/>
      <c r="AS829" s="306"/>
      <c r="AT829" s="306"/>
      <c r="AU829" s="306"/>
      <c r="AV829" s="306"/>
      <c r="AW829" s="306"/>
      <c r="AX829" s="306"/>
      <c r="AY829" s="306"/>
      <c r="AZ829" s="306"/>
      <c r="BA829" s="306"/>
      <c r="BB829" s="306"/>
      <c r="BC829" s="306"/>
      <c r="BD829" s="306"/>
      <c r="BE829" s="306"/>
      <c r="BF829" s="306"/>
      <c r="BG829" s="306"/>
      <c r="BH829" s="306"/>
      <c r="BI829" s="306"/>
      <c r="BJ829" s="306"/>
      <c r="BK829" s="306"/>
      <c r="BL829" s="306"/>
      <c r="BM829" s="306"/>
      <c r="BN829" s="306"/>
      <c r="BO829" s="306"/>
      <c r="BP829" s="306"/>
    </row>
    <row r="830" spans="8:68" s="308" customFormat="1" x14ac:dyDescent="0.35">
      <c r="H830" s="324"/>
      <c r="J830" s="342"/>
      <c r="K830" s="342"/>
      <c r="L830" s="342"/>
      <c r="M830" s="306"/>
      <c r="N830" s="306"/>
      <c r="O830" s="306"/>
      <c r="P830" s="306"/>
      <c r="Q830" s="306"/>
      <c r="R830" s="306"/>
      <c r="S830" s="306"/>
      <c r="T830" s="306"/>
      <c r="U830" s="306"/>
      <c r="V830" s="306"/>
      <c r="W830" s="306"/>
      <c r="X830" s="306"/>
      <c r="Y830" s="306"/>
      <c r="Z830" s="306"/>
      <c r="AA830" s="306"/>
      <c r="AB830" s="306"/>
      <c r="AC830" s="306"/>
      <c r="AD830" s="306"/>
      <c r="AE830" s="306"/>
      <c r="AF830" s="306"/>
      <c r="AG830" s="306"/>
      <c r="AH830" s="306"/>
      <c r="AI830" s="306"/>
      <c r="AJ830" s="306"/>
      <c r="AK830" s="306"/>
      <c r="AL830" s="306"/>
      <c r="AM830" s="306"/>
      <c r="AN830" s="306"/>
      <c r="AO830" s="306"/>
      <c r="AP830" s="306"/>
      <c r="AQ830" s="306"/>
      <c r="AR830" s="306"/>
      <c r="AS830" s="306"/>
      <c r="AT830" s="306"/>
      <c r="AU830" s="306"/>
      <c r="AV830" s="306"/>
      <c r="AW830" s="306"/>
      <c r="AX830" s="306"/>
      <c r="AY830" s="306"/>
      <c r="AZ830" s="306"/>
      <c r="BA830" s="306"/>
      <c r="BB830" s="306"/>
      <c r="BC830" s="306"/>
      <c r="BD830" s="306"/>
      <c r="BE830" s="306"/>
      <c r="BF830" s="306"/>
      <c r="BG830" s="306"/>
      <c r="BH830" s="306"/>
      <c r="BI830" s="306"/>
      <c r="BJ830" s="306"/>
      <c r="BK830" s="306"/>
      <c r="BL830" s="306"/>
      <c r="BM830" s="306"/>
      <c r="BN830" s="306"/>
      <c r="BO830" s="306"/>
      <c r="BP830" s="306"/>
    </row>
    <row r="831" spans="8:68" s="308" customFormat="1" x14ac:dyDescent="0.35">
      <c r="H831" s="324"/>
      <c r="J831" s="342"/>
      <c r="K831" s="342"/>
      <c r="L831" s="342"/>
      <c r="M831" s="306"/>
      <c r="N831" s="306"/>
      <c r="O831" s="306"/>
      <c r="P831" s="306"/>
      <c r="Q831" s="306"/>
      <c r="R831" s="306"/>
      <c r="S831" s="306"/>
      <c r="T831" s="306"/>
      <c r="U831" s="306"/>
      <c r="V831" s="306"/>
      <c r="W831" s="306"/>
      <c r="X831" s="306"/>
      <c r="Y831" s="306"/>
      <c r="Z831" s="306"/>
      <c r="AA831" s="306"/>
      <c r="AB831" s="306"/>
      <c r="AC831" s="306"/>
      <c r="AD831" s="306"/>
      <c r="AE831" s="306"/>
      <c r="AF831" s="306"/>
      <c r="AG831" s="306"/>
      <c r="AH831" s="306"/>
      <c r="AI831" s="306"/>
      <c r="AJ831" s="306"/>
      <c r="AK831" s="306"/>
      <c r="AL831" s="306"/>
      <c r="AM831" s="306"/>
      <c r="AN831" s="306"/>
      <c r="AO831" s="306"/>
      <c r="AP831" s="306"/>
      <c r="AQ831" s="306"/>
      <c r="AR831" s="306"/>
      <c r="AS831" s="306"/>
      <c r="AT831" s="306"/>
      <c r="AU831" s="306"/>
      <c r="AV831" s="306"/>
      <c r="AW831" s="306"/>
      <c r="AX831" s="306"/>
      <c r="AY831" s="306"/>
      <c r="AZ831" s="306"/>
      <c r="BA831" s="306"/>
      <c r="BB831" s="306"/>
      <c r="BC831" s="306"/>
      <c r="BD831" s="306"/>
      <c r="BE831" s="306"/>
      <c r="BF831" s="306"/>
      <c r="BG831" s="306"/>
      <c r="BH831" s="306"/>
      <c r="BI831" s="306"/>
      <c r="BJ831" s="306"/>
      <c r="BK831" s="306"/>
      <c r="BL831" s="306"/>
      <c r="BM831" s="306"/>
      <c r="BN831" s="306"/>
      <c r="BO831" s="306"/>
      <c r="BP831" s="306"/>
    </row>
    <row r="832" spans="8:68" s="308" customFormat="1" x14ac:dyDescent="0.35">
      <c r="H832" s="324"/>
      <c r="J832" s="342"/>
      <c r="K832" s="342"/>
      <c r="L832" s="342"/>
      <c r="M832" s="306"/>
      <c r="N832" s="306"/>
      <c r="O832" s="306"/>
      <c r="P832" s="306"/>
      <c r="Q832" s="306"/>
      <c r="R832" s="306"/>
      <c r="S832" s="306"/>
      <c r="T832" s="306"/>
      <c r="U832" s="306"/>
      <c r="V832" s="306"/>
      <c r="W832" s="306"/>
      <c r="X832" s="306"/>
      <c r="Y832" s="306"/>
      <c r="Z832" s="306"/>
      <c r="AA832" s="306"/>
      <c r="AB832" s="306"/>
      <c r="AC832" s="306"/>
      <c r="AD832" s="306"/>
      <c r="AE832" s="306"/>
      <c r="AF832" s="306"/>
      <c r="AG832" s="306"/>
      <c r="AH832" s="306"/>
      <c r="AI832" s="306"/>
      <c r="AJ832" s="306"/>
      <c r="AK832" s="306"/>
      <c r="AL832" s="306"/>
      <c r="AM832" s="306"/>
      <c r="AN832" s="306"/>
      <c r="AO832" s="306"/>
      <c r="AP832" s="306"/>
      <c r="AQ832" s="306"/>
      <c r="AR832" s="306"/>
      <c r="AS832" s="306"/>
      <c r="AT832" s="306"/>
      <c r="AU832" s="306"/>
      <c r="AV832" s="306"/>
      <c r="AW832" s="306"/>
      <c r="AX832" s="306"/>
      <c r="AY832" s="306"/>
      <c r="AZ832" s="306"/>
      <c r="BA832" s="306"/>
      <c r="BB832" s="306"/>
      <c r="BC832" s="306"/>
      <c r="BD832" s="306"/>
      <c r="BE832" s="306"/>
      <c r="BF832" s="306"/>
      <c r="BG832" s="306"/>
      <c r="BH832" s="306"/>
      <c r="BI832" s="306"/>
      <c r="BJ832" s="306"/>
      <c r="BK832" s="306"/>
      <c r="BL832" s="306"/>
      <c r="BM832" s="306"/>
      <c r="BN832" s="306"/>
      <c r="BO832" s="306"/>
      <c r="BP832" s="306"/>
    </row>
    <row r="833" spans="8:68" s="308" customFormat="1" x14ac:dyDescent="0.35">
      <c r="H833" s="324"/>
      <c r="J833" s="342"/>
      <c r="K833" s="342"/>
      <c r="L833" s="342"/>
      <c r="M833" s="306"/>
      <c r="N833" s="306"/>
      <c r="O833" s="306"/>
      <c r="P833" s="306"/>
      <c r="Q833" s="306"/>
      <c r="R833" s="306"/>
      <c r="S833" s="306"/>
      <c r="T833" s="306"/>
      <c r="U833" s="306"/>
      <c r="V833" s="306"/>
      <c r="W833" s="306"/>
      <c r="X833" s="306"/>
      <c r="Y833" s="306"/>
      <c r="Z833" s="306"/>
      <c r="AA833" s="306"/>
      <c r="AB833" s="306"/>
      <c r="AC833" s="306"/>
      <c r="AD833" s="306"/>
      <c r="AE833" s="306"/>
      <c r="AF833" s="306"/>
      <c r="AG833" s="306"/>
      <c r="AH833" s="306"/>
      <c r="AI833" s="306"/>
      <c r="AJ833" s="306"/>
      <c r="AK833" s="306"/>
      <c r="AL833" s="306"/>
      <c r="AM833" s="306"/>
      <c r="AN833" s="306"/>
      <c r="AO833" s="306"/>
      <c r="AP833" s="306"/>
      <c r="AQ833" s="306"/>
      <c r="AR833" s="306"/>
      <c r="AS833" s="306"/>
      <c r="AT833" s="306"/>
      <c r="AU833" s="306"/>
      <c r="AV833" s="306"/>
      <c r="AW833" s="306"/>
      <c r="AX833" s="306"/>
      <c r="AY833" s="306"/>
      <c r="AZ833" s="306"/>
      <c r="BA833" s="306"/>
      <c r="BB833" s="306"/>
      <c r="BC833" s="306"/>
      <c r="BD833" s="306"/>
      <c r="BE833" s="306"/>
      <c r="BF833" s="306"/>
      <c r="BG833" s="306"/>
      <c r="BH833" s="306"/>
      <c r="BI833" s="306"/>
      <c r="BJ833" s="306"/>
      <c r="BK833" s="306"/>
      <c r="BL833" s="306"/>
      <c r="BM833" s="306"/>
      <c r="BN833" s="306"/>
      <c r="BO833" s="306"/>
      <c r="BP833" s="306"/>
    </row>
    <row r="834" spans="8:68" s="308" customFormat="1" x14ac:dyDescent="0.35">
      <c r="H834" s="324"/>
      <c r="J834" s="342"/>
      <c r="K834" s="342"/>
      <c r="L834" s="342"/>
      <c r="M834" s="306"/>
      <c r="N834" s="306"/>
      <c r="O834" s="306"/>
      <c r="P834" s="306"/>
      <c r="Q834" s="306"/>
      <c r="R834" s="306"/>
      <c r="S834" s="306"/>
      <c r="T834" s="306"/>
      <c r="U834" s="306"/>
      <c r="V834" s="306"/>
      <c r="W834" s="306"/>
      <c r="X834" s="306"/>
      <c r="Y834" s="306"/>
      <c r="Z834" s="306"/>
      <c r="AA834" s="306"/>
      <c r="AB834" s="306"/>
      <c r="AC834" s="306"/>
      <c r="AD834" s="306"/>
      <c r="AE834" s="306"/>
      <c r="AF834" s="306"/>
      <c r="AG834" s="306"/>
      <c r="AH834" s="306"/>
      <c r="AI834" s="306"/>
      <c r="AJ834" s="306"/>
      <c r="AK834" s="306"/>
      <c r="AL834" s="306"/>
      <c r="AM834" s="306"/>
      <c r="AN834" s="306"/>
      <c r="AO834" s="306"/>
      <c r="AP834" s="306"/>
      <c r="AQ834" s="306"/>
      <c r="AR834" s="306"/>
      <c r="AS834" s="306"/>
      <c r="AT834" s="306"/>
      <c r="AU834" s="306"/>
      <c r="AV834" s="306"/>
      <c r="AW834" s="306"/>
      <c r="AX834" s="306"/>
      <c r="AY834" s="306"/>
      <c r="AZ834" s="306"/>
      <c r="BA834" s="306"/>
      <c r="BB834" s="306"/>
      <c r="BC834" s="306"/>
      <c r="BD834" s="306"/>
      <c r="BE834" s="306"/>
      <c r="BF834" s="306"/>
      <c r="BG834" s="306"/>
      <c r="BH834" s="306"/>
      <c r="BI834" s="306"/>
      <c r="BJ834" s="306"/>
      <c r="BK834" s="306"/>
      <c r="BL834" s="306"/>
      <c r="BM834" s="306"/>
      <c r="BN834" s="306"/>
      <c r="BO834" s="306"/>
      <c r="BP834" s="306"/>
    </row>
    <row r="835" spans="8:68" s="308" customFormat="1" x14ac:dyDescent="0.35">
      <c r="H835" s="324"/>
      <c r="J835" s="342"/>
      <c r="K835" s="342"/>
      <c r="L835" s="342"/>
      <c r="M835" s="306"/>
      <c r="N835" s="306"/>
      <c r="O835" s="306"/>
      <c r="P835" s="306"/>
      <c r="Q835" s="306"/>
      <c r="R835" s="306"/>
      <c r="S835" s="306"/>
      <c r="T835" s="306"/>
      <c r="U835" s="306"/>
      <c r="V835" s="306"/>
      <c r="W835" s="306"/>
      <c r="X835" s="306"/>
      <c r="Y835" s="306"/>
      <c r="Z835" s="306"/>
      <c r="AA835" s="306"/>
      <c r="AB835" s="306"/>
      <c r="AC835" s="306"/>
      <c r="AD835" s="306"/>
      <c r="AE835" s="306"/>
      <c r="AF835" s="306"/>
      <c r="AG835" s="306"/>
      <c r="AH835" s="306"/>
      <c r="AI835" s="306"/>
      <c r="AJ835" s="306"/>
      <c r="AK835" s="306"/>
      <c r="AL835" s="306"/>
      <c r="AM835" s="306"/>
      <c r="AN835" s="306"/>
      <c r="AO835" s="306"/>
      <c r="AP835" s="306"/>
      <c r="AQ835" s="306"/>
      <c r="AR835" s="306"/>
      <c r="AS835" s="306"/>
      <c r="AT835" s="306"/>
      <c r="AU835" s="306"/>
      <c r="AV835" s="306"/>
      <c r="AW835" s="306"/>
      <c r="AX835" s="306"/>
      <c r="AY835" s="306"/>
      <c r="AZ835" s="306"/>
      <c r="BA835" s="306"/>
      <c r="BB835" s="306"/>
      <c r="BC835" s="306"/>
      <c r="BD835" s="306"/>
      <c r="BE835" s="306"/>
      <c r="BF835" s="306"/>
      <c r="BG835" s="306"/>
      <c r="BH835" s="306"/>
      <c r="BI835" s="306"/>
      <c r="BJ835" s="306"/>
      <c r="BK835" s="306"/>
      <c r="BL835" s="306"/>
      <c r="BM835" s="306"/>
      <c r="BN835" s="306"/>
      <c r="BO835" s="306"/>
      <c r="BP835" s="306"/>
    </row>
    <row r="836" spans="8:68" s="308" customFormat="1" x14ac:dyDescent="0.35">
      <c r="H836" s="324"/>
      <c r="J836" s="342"/>
      <c r="K836" s="342"/>
      <c r="L836" s="342"/>
      <c r="M836" s="306"/>
      <c r="N836" s="306"/>
      <c r="O836" s="306"/>
      <c r="P836" s="306"/>
      <c r="Q836" s="306"/>
      <c r="R836" s="306"/>
      <c r="S836" s="306"/>
      <c r="T836" s="306"/>
      <c r="U836" s="306"/>
      <c r="V836" s="306"/>
      <c r="W836" s="306"/>
      <c r="X836" s="306"/>
      <c r="Y836" s="306"/>
      <c r="Z836" s="306"/>
      <c r="AA836" s="306"/>
      <c r="AB836" s="306"/>
      <c r="AC836" s="306"/>
      <c r="AD836" s="306"/>
      <c r="AE836" s="306"/>
      <c r="AF836" s="306"/>
      <c r="AG836" s="306"/>
      <c r="AH836" s="306"/>
      <c r="AI836" s="306"/>
      <c r="AJ836" s="306"/>
      <c r="AK836" s="306"/>
      <c r="AL836" s="306"/>
      <c r="AM836" s="306"/>
      <c r="AN836" s="306"/>
      <c r="AO836" s="306"/>
      <c r="AP836" s="306"/>
      <c r="AQ836" s="306"/>
      <c r="AR836" s="306"/>
      <c r="AS836" s="306"/>
      <c r="AT836" s="306"/>
      <c r="AU836" s="306"/>
      <c r="AV836" s="306"/>
      <c r="AW836" s="306"/>
      <c r="AX836" s="306"/>
      <c r="AY836" s="306"/>
      <c r="AZ836" s="306"/>
      <c r="BA836" s="306"/>
      <c r="BB836" s="306"/>
      <c r="BC836" s="306"/>
      <c r="BD836" s="306"/>
      <c r="BE836" s="306"/>
      <c r="BF836" s="306"/>
      <c r="BG836" s="306"/>
      <c r="BH836" s="306"/>
      <c r="BI836" s="306"/>
      <c r="BJ836" s="306"/>
      <c r="BK836" s="306"/>
      <c r="BL836" s="306"/>
      <c r="BM836" s="306"/>
      <c r="BN836" s="306"/>
      <c r="BO836" s="306"/>
      <c r="BP836" s="306"/>
    </row>
    <row r="837" spans="8:68" s="308" customFormat="1" x14ac:dyDescent="0.35">
      <c r="H837" s="324"/>
      <c r="J837" s="342"/>
      <c r="K837" s="342"/>
      <c r="L837" s="342"/>
      <c r="M837" s="306"/>
      <c r="N837" s="306"/>
      <c r="O837" s="306"/>
      <c r="P837" s="306"/>
      <c r="Q837" s="306"/>
      <c r="R837" s="306"/>
      <c r="S837" s="306"/>
      <c r="T837" s="306"/>
      <c r="U837" s="306"/>
      <c r="V837" s="306"/>
      <c r="W837" s="306"/>
      <c r="X837" s="306"/>
      <c r="Y837" s="306"/>
      <c r="Z837" s="306"/>
      <c r="AA837" s="306"/>
      <c r="AB837" s="306"/>
      <c r="AC837" s="306"/>
      <c r="AD837" s="306"/>
      <c r="AE837" s="306"/>
      <c r="AF837" s="306"/>
      <c r="AG837" s="306"/>
      <c r="AH837" s="306"/>
      <c r="AI837" s="306"/>
      <c r="AJ837" s="306"/>
      <c r="AK837" s="306"/>
      <c r="AL837" s="306"/>
      <c r="AM837" s="306"/>
      <c r="AN837" s="306"/>
      <c r="AO837" s="306"/>
      <c r="AP837" s="306"/>
      <c r="AQ837" s="306"/>
      <c r="AR837" s="306"/>
      <c r="AS837" s="306"/>
      <c r="AT837" s="306"/>
      <c r="AU837" s="306"/>
      <c r="AV837" s="306"/>
      <c r="AW837" s="306"/>
      <c r="AX837" s="306"/>
      <c r="AY837" s="306"/>
      <c r="AZ837" s="306"/>
      <c r="BA837" s="306"/>
      <c r="BB837" s="306"/>
      <c r="BC837" s="306"/>
      <c r="BD837" s="306"/>
      <c r="BE837" s="306"/>
      <c r="BF837" s="306"/>
      <c r="BG837" s="306"/>
      <c r="BH837" s="306"/>
      <c r="BI837" s="306"/>
      <c r="BJ837" s="306"/>
      <c r="BK837" s="306"/>
      <c r="BL837" s="306"/>
      <c r="BM837" s="306"/>
      <c r="BN837" s="306"/>
      <c r="BO837" s="306"/>
      <c r="BP837" s="306"/>
    </row>
    <row r="838" spans="8:68" s="308" customFormat="1" x14ac:dyDescent="0.35">
      <c r="H838" s="324"/>
      <c r="J838" s="342"/>
      <c r="K838" s="342"/>
      <c r="L838" s="342"/>
      <c r="M838" s="306"/>
      <c r="N838" s="306"/>
      <c r="O838" s="306"/>
      <c r="P838" s="306"/>
      <c r="Q838" s="306"/>
      <c r="R838" s="306"/>
      <c r="S838" s="306"/>
      <c r="T838" s="306"/>
      <c r="U838" s="306"/>
      <c r="V838" s="306"/>
      <c r="W838" s="306"/>
      <c r="X838" s="306"/>
      <c r="Y838" s="306"/>
      <c r="Z838" s="306"/>
      <c r="AA838" s="306"/>
      <c r="AB838" s="306"/>
      <c r="AC838" s="306"/>
      <c r="AD838" s="306"/>
      <c r="AE838" s="306"/>
      <c r="AF838" s="306"/>
      <c r="AG838" s="306"/>
      <c r="AH838" s="306"/>
      <c r="AI838" s="306"/>
      <c r="AJ838" s="306"/>
      <c r="AK838" s="306"/>
      <c r="AL838" s="306"/>
      <c r="AM838" s="306"/>
      <c r="AN838" s="306"/>
      <c r="AO838" s="306"/>
      <c r="AP838" s="306"/>
      <c r="AQ838" s="306"/>
      <c r="AR838" s="306"/>
      <c r="AS838" s="306"/>
      <c r="AT838" s="306"/>
      <c r="AU838" s="306"/>
      <c r="AV838" s="306"/>
      <c r="AW838" s="306"/>
      <c r="AX838" s="306"/>
      <c r="AY838" s="306"/>
      <c r="AZ838" s="306"/>
      <c r="BA838" s="306"/>
      <c r="BB838" s="306"/>
      <c r="BC838" s="306"/>
      <c r="BD838" s="306"/>
      <c r="BE838" s="306"/>
      <c r="BF838" s="306"/>
      <c r="BG838" s="306"/>
      <c r="BH838" s="306"/>
      <c r="BI838" s="306"/>
      <c r="BJ838" s="306"/>
      <c r="BK838" s="306"/>
      <c r="BL838" s="306"/>
      <c r="BM838" s="306"/>
      <c r="BN838" s="306"/>
      <c r="BO838" s="306"/>
      <c r="BP838" s="306"/>
    </row>
    <row r="839" spans="8:68" s="308" customFormat="1" x14ac:dyDescent="0.35">
      <c r="H839" s="324"/>
      <c r="J839" s="342"/>
      <c r="K839" s="342"/>
      <c r="L839" s="342"/>
      <c r="M839" s="306"/>
      <c r="N839" s="306"/>
      <c r="O839" s="306"/>
      <c r="P839" s="306"/>
      <c r="Q839" s="306"/>
      <c r="R839" s="306"/>
      <c r="S839" s="306"/>
      <c r="T839" s="306"/>
      <c r="U839" s="306"/>
      <c r="V839" s="306"/>
      <c r="W839" s="306"/>
      <c r="X839" s="306"/>
      <c r="Y839" s="306"/>
      <c r="Z839" s="306"/>
      <c r="AA839" s="306"/>
      <c r="AB839" s="306"/>
      <c r="AC839" s="306"/>
      <c r="AD839" s="306"/>
      <c r="AE839" s="306"/>
      <c r="AF839" s="306"/>
      <c r="AG839" s="306"/>
      <c r="AH839" s="306"/>
      <c r="AI839" s="306"/>
      <c r="AJ839" s="306"/>
      <c r="AK839" s="306"/>
      <c r="AL839" s="306"/>
      <c r="AM839" s="306"/>
      <c r="AN839" s="306"/>
      <c r="AO839" s="306"/>
      <c r="AP839" s="306"/>
      <c r="AQ839" s="306"/>
      <c r="AR839" s="306"/>
      <c r="AS839" s="306"/>
      <c r="AT839" s="306"/>
      <c r="AU839" s="306"/>
      <c r="AV839" s="306"/>
      <c r="AW839" s="306"/>
      <c r="AX839" s="306"/>
      <c r="AY839" s="306"/>
      <c r="AZ839" s="306"/>
      <c r="BA839" s="306"/>
      <c r="BB839" s="306"/>
      <c r="BC839" s="306"/>
      <c r="BD839" s="306"/>
      <c r="BE839" s="306"/>
      <c r="BF839" s="306"/>
      <c r="BG839" s="306"/>
      <c r="BH839" s="306"/>
      <c r="BI839" s="306"/>
      <c r="BJ839" s="306"/>
      <c r="BK839" s="306"/>
      <c r="BL839" s="306"/>
      <c r="BM839" s="306"/>
      <c r="BN839" s="306"/>
      <c r="BO839" s="306"/>
      <c r="BP839" s="306"/>
    </row>
    <row r="840" spans="8:68" s="308" customFormat="1" x14ac:dyDescent="0.35">
      <c r="H840" s="324"/>
      <c r="J840" s="342"/>
      <c r="K840" s="342"/>
      <c r="L840" s="342"/>
      <c r="M840" s="306"/>
      <c r="N840" s="306"/>
      <c r="O840" s="306"/>
      <c r="P840" s="306"/>
      <c r="Q840" s="306"/>
      <c r="R840" s="306"/>
      <c r="S840" s="306"/>
      <c r="T840" s="306"/>
      <c r="U840" s="306"/>
      <c r="V840" s="306"/>
      <c r="W840" s="306"/>
      <c r="X840" s="306"/>
      <c r="Y840" s="306"/>
      <c r="Z840" s="306"/>
      <c r="AA840" s="306"/>
      <c r="AB840" s="306"/>
      <c r="AC840" s="306"/>
      <c r="AD840" s="306"/>
      <c r="AE840" s="306"/>
      <c r="AF840" s="306"/>
      <c r="AG840" s="306"/>
      <c r="AH840" s="306"/>
      <c r="AI840" s="306"/>
      <c r="AJ840" s="306"/>
      <c r="AK840" s="306"/>
      <c r="AL840" s="306"/>
      <c r="AM840" s="306"/>
      <c r="AN840" s="306"/>
      <c r="AO840" s="306"/>
      <c r="AP840" s="306"/>
      <c r="AQ840" s="306"/>
      <c r="AR840" s="306"/>
      <c r="AS840" s="306"/>
      <c r="AT840" s="306"/>
      <c r="AU840" s="306"/>
      <c r="AV840" s="306"/>
      <c r="AW840" s="306"/>
      <c r="AX840" s="306"/>
      <c r="AY840" s="306"/>
      <c r="AZ840" s="306"/>
      <c r="BA840" s="306"/>
      <c r="BB840" s="306"/>
      <c r="BC840" s="306"/>
      <c r="BD840" s="306"/>
      <c r="BE840" s="306"/>
      <c r="BF840" s="306"/>
      <c r="BG840" s="306"/>
      <c r="BH840" s="306"/>
      <c r="BI840" s="306"/>
      <c r="BJ840" s="306"/>
      <c r="BK840" s="306"/>
      <c r="BL840" s="306"/>
      <c r="BM840" s="306"/>
      <c r="BN840" s="306"/>
      <c r="BO840" s="306"/>
      <c r="BP840" s="306"/>
    </row>
    <row r="841" spans="8:68" s="308" customFormat="1" x14ac:dyDescent="0.35">
      <c r="H841" s="324"/>
      <c r="J841" s="342"/>
      <c r="K841" s="342"/>
      <c r="L841" s="342"/>
      <c r="M841" s="306"/>
      <c r="N841" s="306"/>
      <c r="O841" s="306"/>
      <c r="P841" s="306"/>
      <c r="Q841" s="306"/>
      <c r="R841" s="306"/>
      <c r="S841" s="306"/>
      <c r="T841" s="306"/>
      <c r="U841" s="306"/>
      <c r="V841" s="306"/>
      <c r="W841" s="306"/>
      <c r="X841" s="306"/>
      <c r="Y841" s="306"/>
      <c r="Z841" s="306"/>
      <c r="AA841" s="306"/>
      <c r="AB841" s="306"/>
      <c r="AC841" s="306"/>
      <c r="AD841" s="306"/>
      <c r="AE841" s="306"/>
      <c r="AF841" s="306"/>
      <c r="AG841" s="306"/>
      <c r="AH841" s="306"/>
      <c r="AI841" s="306"/>
      <c r="AJ841" s="306"/>
      <c r="AK841" s="306"/>
      <c r="AL841" s="306"/>
      <c r="AM841" s="306"/>
      <c r="AN841" s="306"/>
      <c r="AO841" s="306"/>
      <c r="AP841" s="306"/>
      <c r="AQ841" s="306"/>
      <c r="AR841" s="306"/>
      <c r="AS841" s="306"/>
      <c r="AT841" s="306"/>
      <c r="AU841" s="306"/>
      <c r="AV841" s="306"/>
      <c r="AW841" s="306"/>
      <c r="AX841" s="306"/>
      <c r="AY841" s="306"/>
      <c r="AZ841" s="306"/>
      <c r="BA841" s="306"/>
      <c r="BB841" s="306"/>
      <c r="BC841" s="306"/>
      <c r="BD841" s="306"/>
      <c r="BE841" s="306"/>
      <c r="BF841" s="306"/>
      <c r="BG841" s="306"/>
      <c r="BH841" s="306"/>
      <c r="BI841" s="306"/>
      <c r="BJ841" s="306"/>
      <c r="BK841" s="306"/>
      <c r="BL841" s="306"/>
      <c r="BM841" s="306"/>
      <c r="BN841" s="306"/>
      <c r="BO841" s="306"/>
      <c r="BP841" s="306"/>
    </row>
    <row r="842" spans="8:68" s="308" customFormat="1" x14ac:dyDescent="0.35">
      <c r="H842" s="324"/>
      <c r="J842" s="342"/>
      <c r="K842" s="342"/>
      <c r="L842" s="342"/>
      <c r="M842" s="306"/>
      <c r="N842" s="306"/>
      <c r="O842" s="306"/>
      <c r="P842" s="306"/>
      <c r="Q842" s="306"/>
      <c r="R842" s="306"/>
      <c r="S842" s="306"/>
      <c r="T842" s="306"/>
      <c r="U842" s="306"/>
      <c r="V842" s="306"/>
      <c r="W842" s="306"/>
      <c r="X842" s="306"/>
      <c r="Y842" s="306"/>
      <c r="Z842" s="306"/>
      <c r="AA842" s="306"/>
      <c r="AB842" s="306"/>
      <c r="AC842" s="306"/>
      <c r="AD842" s="306"/>
      <c r="AE842" s="306"/>
      <c r="AF842" s="306"/>
      <c r="AG842" s="306"/>
      <c r="AH842" s="306"/>
      <c r="AI842" s="306"/>
      <c r="AJ842" s="306"/>
      <c r="AK842" s="306"/>
      <c r="AL842" s="306"/>
      <c r="AM842" s="306"/>
      <c r="AN842" s="306"/>
      <c r="AO842" s="306"/>
      <c r="AP842" s="306"/>
      <c r="AQ842" s="306"/>
      <c r="AR842" s="306"/>
      <c r="AS842" s="306"/>
      <c r="AT842" s="306"/>
      <c r="AU842" s="306"/>
      <c r="AV842" s="306"/>
      <c r="AW842" s="306"/>
      <c r="AX842" s="306"/>
      <c r="AY842" s="306"/>
      <c r="AZ842" s="306"/>
      <c r="BA842" s="306"/>
      <c r="BB842" s="306"/>
      <c r="BC842" s="306"/>
      <c r="BD842" s="306"/>
      <c r="BE842" s="306"/>
      <c r="BF842" s="306"/>
      <c r="BG842" s="306"/>
      <c r="BH842" s="306"/>
      <c r="BI842" s="306"/>
      <c r="BJ842" s="306"/>
      <c r="BK842" s="306"/>
      <c r="BL842" s="306"/>
      <c r="BM842" s="306"/>
      <c r="BN842" s="306"/>
      <c r="BO842" s="306"/>
      <c r="BP842" s="306"/>
    </row>
    <row r="843" spans="8:68" s="308" customFormat="1" x14ac:dyDescent="0.35">
      <c r="H843" s="324"/>
      <c r="J843" s="342"/>
      <c r="K843" s="342"/>
      <c r="L843" s="342"/>
      <c r="M843" s="306"/>
      <c r="N843" s="306"/>
      <c r="O843" s="306"/>
      <c r="P843" s="306"/>
      <c r="Q843" s="306"/>
      <c r="R843" s="306"/>
      <c r="S843" s="306"/>
      <c r="T843" s="306"/>
      <c r="U843" s="306"/>
      <c r="V843" s="306"/>
      <c r="W843" s="306"/>
      <c r="X843" s="306"/>
      <c r="Y843" s="306"/>
      <c r="Z843" s="306"/>
      <c r="AA843" s="306"/>
      <c r="AB843" s="306"/>
      <c r="AC843" s="306"/>
      <c r="AD843" s="306"/>
      <c r="AE843" s="306"/>
      <c r="AF843" s="306"/>
      <c r="AG843" s="306"/>
      <c r="AH843" s="306"/>
      <c r="AI843" s="306"/>
      <c r="AJ843" s="306"/>
      <c r="AK843" s="306"/>
      <c r="AL843" s="306"/>
      <c r="AM843" s="306"/>
      <c r="AN843" s="306"/>
      <c r="AO843" s="306"/>
      <c r="AP843" s="306"/>
      <c r="AQ843" s="306"/>
      <c r="AR843" s="306"/>
      <c r="AS843" s="306"/>
      <c r="AT843" s="306"/>
      <c r="AU843" s="306"/>
      <c r="AV843" s="306"/>
      <c r="AW843" s="306"/>
      <c r="AX843" s="306"/>
      <c r="AY843" s="306"/>
      <c r="AZ843" s="306"/>
      <c r="BA843" s="306"/>
      <c r="BB843" s="306"/>
      <c r="BC843" s="306"/>
      <c r="BD843" s="306"/>
      <c r="BE843" s="306"/>
      <c r="BF843" s="306"/>
      <c r="BG843" s="306"/>
      <c r="BH843" s="306"/>
      <c r="BI843" s="306"/>
      <c r="BJ843" s="306"/>
      <c r="BK843" s="306"/>
      <c r="BL843" s="306"/>
      <c r="BM843" s="306"/>
      <c r="BN843" s="306"/>
      <c r="BO843" s="306"/>
      <c r="BP843" s="306"/>
    </row>
    <row r="844" spans="8:68" s="308" customFormat="1" x14ac:dyDescent="0.35">
      <c r="H844" s="324"/>
      <c r="J844" s="342"/>
      <c r="K844" s="342"/>
      <c r="L844" s="342"/>
      <c r="M844" s="306"/>
      <c r="N844" s="306"/>
      <c r="O844" s="306"/>
      <c r="P844" s="306"/>
      <c r="Q844" s="306"/>
      <c r="R844" s="306"/>
      <c r="S844" s="306"/>
      <c r="T844" s="306"/>
      <c r="U844" s="306"/>
      <c r="V844" s="306"/>
      <c r="W844" s="306"/>
      <c r="X844" s="306"/>
      <c r="Y844" s="306"/>
      <c r="Z844" s="306"/>
      <c r="AA844" s="306"/>
      <c r="AB844" s="306"/>
      <c r="AC844" s="306"/>
      <c r="AD844" s="306"/>
      <c r="AE844" s="306"/>
      <c r="AF844" s="306"/>
      <c r="AG844" s="306"/>
      <c r="AH844" s="306"/>
      <c r="AI844" s="306"/>
      <c r="AJ844" s="306"/>
      <c r="AK844" s="306"/>
      <c r="AL844" s="306"/>
      <c r="AM844" s="306"/>
      <c r="AN844" s="306"/>
      <c r="AO844" s="306"/>
      <c r="AP844" s="306"/>
      <c r="AQ844" s="306"/>
      <c r="AR844" s="306"/>
      <c r="AS844" s="306"/>
      <c r="AT844" s="306"/>
      <c r="AU844" s="306"/>
      <c r="AV844" s="306"/>
      <c r="AW844" s="306"/>
      <c r="AX844" s="306"/>
      <c r="AY844" s="306"/>
      <c r="AZ844" s="306"/>
      <c r="BA844" s="306"/>
      <c r="BB844" s="306"/>
      <c r="BC844" s="306"/>
      <c r="BD844" s="306"/>
      <c r="BE844" s="306"/>
      <c r="BF844" s="306"/>
      <c r="BG844" s="306"/>
      <c r="BH844" s="306"/>
      <c r="BI844" s="306"/>
      <c r="BJ844" s="306"/>
      <c r="BK844" s="306"/>
      <c r="BL844" s="306"/>
      <c r="BM844" s="306"/>
      <c r="BN844" s="306"/>
      <c r="BO844" s="306"/>
      <c r="BP844" s="306"/>
    </row>
    <row r="845" spans="8:68" s="308" customFormat="1" x14ac:dyDescent="0.35">
      <c r="H845" s="324"/>
      <c r="J845" s="342"/>
      <c r="K845" s="342"/>
      <c r="L845" s="342"/>
      <c r="M845" s="306"/>
      <c r="N845" s="306"/>
      <c r="O845" s="306"/>
      <c r="P845" s="306"/>
      <c r="Q845" s="306"/>
      <c r="R845" s="306"/>
      <c r="S845" s="306"/>
      <c r="T845" s="306"/>
      <c r="U845" s="306"/>
      <c r="V845" s="306"/>
      <c r="W845" s="306"/>
      <c r="X845" s="306"/>
      <c r="Y845" s="306"/>
      <c r="Z845" s="306"/>
      <c r="AA845" s="306"/>
      <c r="AB845" s="306"/>
      <c r="AC845" s="306"/>
      <c r="AD845" s="306"/>
      <c r="AE845" s="306"/>
      <c r="AF845" s="306"/>
      <c r="AG845" s="306"/>
      <c r="AH845" s="306"/>
      <c r="AI845" s="306"/>
      <c r="AJ845" s="306"/>
      <c r="AK845" s="306"/>
      <c r="AL845" s="306"/>
      <c r="AM845" s="306"/>
      <c r="AN845" s="306"/>
      <c r="AO845" s="306"/>
      <c r="AP845" s="306"/>
      <c r="AQ845" s="306"/>
      <c r="AR845" s="306"/>
      <c r="AS845" s="306"/>
      <c r="AT845" s="306"/>
      <c r="AU845" s="306"/>
      <c r="AV845" s="306"/>
      <c r="AW845" s="306"/>
      <c r="AX845" s="306"/>
      <c r="AY845" s="306"/>
      <c r="AZ845" s="306"/>
      <c r="BA845" s="306"/>
      <c r="BB845" s="306"/>
      <c r="BC845" s="306"/>
      <c r="BD845" s="306"/>
      <c r="BE845" s="306"/>
      <c r="BF845" s="306"/>
      <c r="BG845" s="306"/>
      <c r="BH845" s="306"/>
      <c r="BI845" s="306"/>
      <c r="BJ845" s="306"/>
      <c r="BK845" s="306"/>
      <c r="BL845" s="306"/>
      <c r="BM845" s="306"/>
      <c r="BN845" s="306"/>
      <c r="BO845" s="306"/>
      <c r="BP845" s="306"/>
    </row>
    <row r="846" spans="8:68" s="308" customFormat="1" x14ac:dyDescent="0.35">
      <c r="H846" s="324"/>
      <c r="J846" s="342"/>
      <c r="K846" s="342"/>
      <c r="L846" s="342"/>
      <c r="M846" s="306"/>
      <c r="N846" s="306"/>
      <c r="O846" s="306"/>
      <c r="P846" s="306"/>
      <c r="Q846" s="306"/>
      <c r="R846" s="306"/>
      <c r="S846" s="306"/>
      <c r="T846" s="306"/>
      <c r="U846" s="306"/>
      <c r="V846" s="306"/>
      <c r="W846" s="306"/>
      <c r="X846" s="306"/>
      <c r="Y846" s="306"/>
      <c r="Z846" s="306"/>
      <c r="AA846" s="306"/>
      <c r="AB846" s="306"/>
      <c r="AC846" s="306"/>
      <c r="AD846" s="306"/>
      <c r="AE846" s="306"/>
      <c r="AF846" s="306"/>
      <c r="AG846" s="306"/>
      <c r="AH846" s="306"/>
      <c r="AI846" s="306"/>
      <c r="AJ846" s="306"/>
      <c r="AK846" s="306"/>
      <c r="AL846" s="306"/>
      <c r="AM846" s="306"/>
      <c r="AN846" s="306"/>
      <c r="AO846" s="306"/>
      <c r="AP846" s="306"/>
      <c r="AQ846" s="306"/>
      <c r="AR846" s="306"/>
      <c r="AS846" s="306"/>
      <c r="AT846" s="306"/>
      <c r="AU846" s="306"/>
      <c r="AV846" s="306"/>
      <c r="AW846" s="306"/>
      <c r="AX846" s="306"/>
      <c r="AY846" s="306"/>
      <c r="AZ846" s="306"/>
      <c r="BA846" s="306"/>
      <c r="BB846" s="306"/>
      <c r="BC846" s="306"/>
      <c r="BD846" s="306"/>
      <c r="BE846" s="306"/>
      <c r="BF846" s="306"/>
      <c r="BG846" s="306"/>
      <c r="BH846" s="306"/>
      <c r="BI846" s="306"/>
      <c r="BJ846" s="306"/>
      <c r="BK846" s="306"/>
      <c r="BL846" s="306"/>
      <c r="BM846" s="306"/>
      <c r="BN846" s="306"/>
      <c r="BO846" s="306"/>
      <c r="BP846" s="306"/>
    </row>
    <row r="847" spans="8:68" s="308" customFormat="1" x14ac:dyDescent="0.35">
      <c r="H847" s="324"/>
      <c r="J847" s="342"/>
      <c r="K847" s="342"/>
      <c r="L847" s="342"/>
      <c r="M847" s="306"/>
      <c r="N847" s="306"/>
      <c r="O847" s="306"/>
      <c r="P847" s="306"/>
      <c r="Q847" s="306"/>
      <c r="R847" s="306"/>
      <c r="S847" s="306"/>
      <c r="T847" s="306"/>
      <c r="U847" s="306"/>
      <c r="V847" s="306"/>
      <c r="W847" s="306"/>
      <c r="X847" s="306"/>
      <c r="Y847" s="306"/>
      <c r="Z847" s="306"/>
      <c r="AA847" s="306"/>
      <c r="AB847" s="306"/>
      <c r="AC847" s="306"/>
      <c r="AD847" s="306"/>
      <c r="AE847" s="306"/>
      <c r="AF847" s="306"/>
      <c r="AG847" s="306"/>
      <c r="AH847" s="306"/>
      <c r="AI847" s="306"/>
      <c r="AJ847" s="306"/>
      <c r="AK847" s="306"/>
      <c r="AL847" s="306"/>
      <c r="AM847" s="306"/>
      <c r="AN847" s="306"/>
      <c r="AO847" s="306"/>
      <c r="AP847" s="306"/>
      <c r="AQ847" s="306"/>
      <c r="AR847" s="306"/>
      <c r="AS847" s="306"/>
      <c r="AT847" s="306"/>
      <c r="AU847" s="306"/>
      <c r="AV847" s="306"/>
      <c r="AW847" s="306"/>
      <c r="AX847" s="306"/>
      <c r="AY847" s="306"/>
      <c r="AZ847" s="306"/>
      <c r="BA847" s="306"/>
      <c r="BB847" s="306"/>
      <c r="BC847" s="306"/>
      <c r="BD847" s="306"/>
      <c r="BE847" s="306"/>
      <c r="BF847" s="306"/>
      <c r="BG847" s="306"/>
      <c r="BH847" s="306"/>
      <c r="BI847" s="306"/>
      <c r="BJ847" s="306"/>
      <c r="BK847" s="306"/>
      <c r="BL847" s="306"/>
      <c r="BM847" s="306"/>
      <c r="BN847" s="306"/>
      <c r="BO847" s="306"/>
      <c r="BP847" s="306"/>
    </row>
    <row r="848" spans="8:68" s="308" customFormat="1" x14ac:dyDescent="0.35">
      <c r="H848" s="324"/>
      <c r="J848" s="342"/>
      <c r="K848" s="342"/>
      <c r="L848" s="342"/>
      <c r="M848" s="306"/>
      <c r="N848" s="306"/>
      <c r="O848" s="306"/>
      <c r="P848" s="306"/>
      <c r="Q848" s="306"/>
      <c r="R848" s="306"/>
      <c r="S848" s="306"/>
      <c r="T848" s="306"/>
      <c r="U848" s="306"/>
      <c r="V848" s="306"/>
      <c r="W848" s="306"/>
      <c r="X848" s="306"/>
      <c r="Y848" s="306"/>
      <c r="Z848" s="306"/>
      <c r="AA848" s="306"/>
      <c r="AB848" s="306"/>
      <c r="AC848" s="306"/>
      <c r="AD848" s="306"/>
      <c r="AE848" s="306"/>
      <c r="AF848" s="306"/>
      <c r="AG848" s="306"/>
      <c r="AH848" s="306"/>
      <c r="AI848" s="306"/>
      <c r="AJ848" s="306"/>
      <c r="AK848" s="306"/>
      <c r="AL848" s="306"/>
      <c r="AM848" s="306"/>
      <c r="AN848" s="306"/>
      <c r="AO848" s="306"/>
      <c r="AP848" s="306"/>
      <c r="AQ848" s="306"/>
      <c r="AR848" s="306"/>
      <c r="AS848" s="306"/>
      <c r="AT848" s="306"/>
      <c r="AU848" s="306"/>
      <c r="AV848" s="306"/>
      <c r="AW848" s="306"/>
      <c r="AX848" s="306"/>
      <c r="AY848" s="306"/>
      <c r="AZ848" s="306"/>
      <c r="BA848" s="306"/>
      <c r="BB848" s="306"/>
      <c r="BC848" s="306"/>
      <c r="BD848" s="306"/>
      <c r="BE848" s="306"/>
      <c r="BF848" s="306"/>
      <c r="BG848" s="306"/>
      <c r="BH848" s="306"/>
      <c r="BI848" s="306"/>
      <c r="BJ848" s="306"/>
      <c r="BK848" s="306"/>
      <c r="BL848" s="306"/>
      <c r="BM848" s="306"/>
      <c r="BN848" s="306"/>
      <c r="BO848" s="306"/>
      <c r="BP848" s="306"/>
    </row>
    <row r="849" spans="8:68" s="308" customFormat="1" x14ac:dyDescent="0.35">
      <c r="H849" s="324"/>
      <c r="J849" s="342"/>
      <c r="K849" s="342"/>
      <c r="L849" s="342"/>
      <c r="M849" s="306"/>
      <c r="N849" s="306"/>
      <c r="O849" s="306"/>
      <c r="P849" s="306"/>
      <c r="Q849" s="306"/>
      <c r="R849" s="306"/>
      <c r="S849" s="306"/>
      <c r="T849" s="306"/>
      <c r="U849" s="306"/>
      <c r="V849" s="306"/>
      <c r="W849" s="306"/>
      <c r="X849" s="306"/>
      <c r="Y849" s="306"/>
      <c r="Z849" s="306"/>
      <c r="AA849" s="306"/>
      <c r="AB849" s="306"/>
      <c r="AC849" s="306"/>
      <c r="AD849" s="306"/>
      <c r="AE849" s="306"/>
      <c r="AF849" s="306"/>
      <c r="AG849" s="306"/>
      <c r="AH849" s="306"/>
      <c r="AI849" s="306"/>
      <c r="AJ849" s="306"/>
      <c r="AK849" s="306"/>
      <c r="AL849" s="306"/>
      <c r="AM849" s="306"/>
      <c r="AN849" s="306"/>
      <c r="AO849" s="306"/>
      <c r="AP849" s="306"/>
      <c r="AQ849" s="306"/>
      <c r="AR849" s="306"/>
      <c r="AS849" s="306"/>
      <c r="AT849" s="306"/>
      <c r="AU849" s="306"/>
      <c r="AV849" s="306"/>
      <c r="AW849" s="306"/>
      <c r="AX849" s="306"/>
      <c r="AY849" s="306"/>
      <c r="AZ849" s="306"/>
      <c r="BA849" s="306"/>
      <c r="BB849" s="306"/>
      <c r="BC849" s="306"/>
      <c r="BD849" s="306"/>
      <c r="BE849" s="306"/>
      <c r="BF849" s="306"/>
      <c r="BG849" s="306"/>
      <c r="BH849" s="306"/>
      <c r="BI849" s="306"/>
      <c r="BJ849" s="306"/>
      <c r="BK849" s="306"/>
      <c r="BL849" s="306"/>
      <c r="BM849" s="306"/>
      <c r="BN849" s="306"/>
      <c r="BO849" s="306"/>
      <c r="BP849" s="306"/>
    </row>
    <row r="850" spans="8:68" s="308" customFormat="1" x14ac:dyDescent="0.35">
      <c r="H850" s="324"/>
      <c r="J850" s="342"/>
      <c r="K850" s="342"/>
      <c r="L850" s="342"/>
      <c r="M850" s="306"/>
      <c r="N850" s="306"/>
      <c r="O850" s="306"/>
      <c r="P850" s="306"/>
      <c r="Q850" s="306"/>
      <c r="R850" s="306"/>
      <c r="S850" s="306"/>
      <c r="T850" s="306"/>
      <c r="U850" s="306"/>
      <c r="V850" s="306"/>
      <c r="W850" s="306"/>
      <c r="X850" s="306"/>
      <c r="Y850" s="306"/>
      <c r="Z850" s="306"/>
      <c r="AA850" s="306"/>
      <c r="AB850" s="306"/>
      <c r="AC850" s="306"/>
      <c r="AD850" s="306"/>
      <c r="AE850" s="306"/>
      <c r="AF850" s="306"/>
      <c r="AG850" s="306"/>
      <c r="AH850" s="306"/>
      <c r="AI850" s="306"/>
      <c r="AJ850" s="306"/>
      <c r="AK850" s="306"/>
      <c r="AL850" s="306"/>
      <c r="AM850" s="306"/>
      <c r="AN850" s="306"/>
      <c r="AO850" s="306"/>
      <c r="AP850" s="306"/>
      <c r="AQ850" s="306"/>
      <c r="AR850" s="306"/>
      <c r="AS850" s="306"/>
      <c r="AT850" s="306"/>
      <c r="AU850" s="306"/>
      <c r="AV850" s="306"/>
      <c r="AW850" s="306"/>
      <c r="AX850" s="306"/>
      <c r="AY850" s="306"/>
      <c r="AZ850" s="306"/>
      <c r="BA850" s="306"/>
      <c r="BB850" s="306"/>
      <c r="BC850" s="306"/>
      <c r="BD850" s="306"/>
      <c r="BE850" s="306"/>
      <c r="BF850" s="306"/>
      <c r="BG850" s="306"/>
      <c r="BH850" s="306"/>
      <c r="BI850" s="306"/>
      <c r="BJ850" s="306"/>
      <c r="BK850" s="306"/>
      <c r="BL850" s="306"/>
      <c r="BM850" s="306"/>
      <c r="BN850" s="306"/>
      <c r="BO850" s="306"/>
      <c r="BP850" s="306"/>
    </row>
    <row r="851" spans="8:68" s="308" customFormat="1" x14ac:dyDescent="0.35">
      <c r="H851" s="324"/>
      <c r="J851" s="342"/>
      <c r="K851" s="342"/>
      <c r="L851" s="342"/>
      <c r="M851" s="306"/>
      <c r="N851" s="306"/>
      <c r="O851" s="306"/>
      <c r="P851" s="306"/>
      <c r="Q851" s="306"/>
      <c r="R851" s="306"/>
      <c r="S851" s="306"/>
      <c r="T851" s="306"/>
      <c r="U851" s="306"/>
      <c r="V851" s="306"/>
      <c r="W851" s="306"/>
      <c r="X851" s="306"/>
      <c r="Y851" s="306"/>
      <c r="Z851" s="306"/>
      <c r="AA851" s="306"/>
      <c r="AB851" s="306"/>
      <c r="AC851" s="306"/>
      <c r="AD851" s="306"/>
      <c r="AE851" s="306"/>
      <c r="AF851" s="306"/>
      <c r="AG851" s="306"/>
      <c r="AH851" s="306"/>
      <c r="AI851" s="306"/>
      <c r="AJ851" s="306"/>
      <c r="AK851" s="306"/>
      <c r="AL851" s="306"/>
      <c r="AM851" s="306"/>
      <c r="AN851" s="306"/>
      <c r="AO851" s="306"/>
      <c r="AP851" s="306"/>
      <c r="AQ851" s="306"/>
      <c r="AR851" s="306"/>
      <c r="AS851" s="306"/>
      <c r="AT851" s="306"/>
      <c r="AU851" s="306"/>
      <c r="AV851" s="306"/>
      <c r="AW851" s="306"/>
      <c r="AX851" s="306"/>
      <c r="AY851" s="306"/>
      <c r="AZ851" s="306"/>
      <c r="BA851" s="306"/>
      <c r="BB851" s="306"/>
      <c r="BC851" s="306"/>
      <c r="BD851" s="306"/>
      <c r="BE851" s="306"/>
      <c r="BF851" s="306"/>
      <c r="BG851" s="306"/>
      <c r="BH851" s="306"/>
      <c r="BI851" s="306"/>
      <c r="BJ851" s="306"/>
      <c r="BK851" s="306"/>
      <c r="BL851" s="306"/>
      <c r="BM851" s="306"/>
      <c r="BN851" s="306"/>
      <c r="BO851" s="306"/>
      <c r="BP851" s="306"/>
    </row>
    <row r="852" spans="8:68" s="308" customFormat="1" x14ac:dyDescent="0.35">
      <c r="H852" s="324"/>
      <c r="J852" s="342"/>
      <c r="K852" s="342"/>
      <c r="L852" s="342"/>
      <c r="M852" s="306"/>
      <c r="N852" s="306"/>
      <c r="O852" s="306"/>
      <c r="P852" s="306"/>
      <c r="Q852" s="306"/>
      <c r="R852" s="306"/>
      <c r="S852" s="306"/>
      <c r="T852" s="306"/>
      <c r="U852" s="306"/>
      <c r="V852" s="306"/>
      <c r="W852" s="306"/>
      <c r="X852" s="306"/>
      <c r="Y852" s="306"/>
      <c r="Z852" s="306"/>
      <c r="AA852" s="306"/>
      <c r="AB852" s="306"/>
      <c r="AC852" s="306"/>
      <c r="AD852" s="306"/>
      <c r="AE852" s="306"/>
      <c r="AF852" s="306"/>
      <c r="AG852" s="306"/>
      <c r="AH852" s="306"/>
      <c r="AI852" s="306"/>
      <c r="AJ852" s="306"/>
      <c r="AK852" s="306"/>
      <c r="AL852" s="306"/>
      <c r="AM852" s="306"/>
      <c r="AN852" s="306"/>
      <c r="AO852" s="306"/>
      <c r="AP852" s="306"/>
      <c r="AQ852" s="306"/>
      <c r="AR852" s="306"/>
      <c r="AS852" s="306"/>
      <c r="AT852" s="306"/>
      <c r="AU852" s="306"/>
      <c r="AV852" s="306"/>
      <c r="AW852" s="306"/>
      <c r="AX852" s="306"/>
      <c r="AY852" s="306"/>
      <c r="AZ852" s="306"/>
      <c r="BA852" s="306"/>
      <c r="BB852" s="306"/>
      <c r="BC852" s="306"/>
      <c r="BD852" s="306"/>
      <c r="BE852" s="306"/>
      <c r="BF852" s="306"/>
      <c r="BG852" s="306"/>
      <c r="BH852" s="306"/>
      <c r="BI852" s="306"/>
      <c r="BJ852" s="306"/>
      <c r="BK852" s="306"/>
      <c r="BL852" s="306"/>
      <c r="BM852" s="306"/>
      <c r="BN852" s="306"/>
      <c r="BO852" s="306"/>
      <c r="BP852" s="306"/>
    </row>
    <row r="853" spans="8:68" s="308" customFormat="1" x14ac:dyDescent="0.35">
      <c r="H853" s="324"/>
      <c r="J853" s="342"/>
      <c r="K853" s="342"/>
      <c r="L853" s="342"/>
      <c r="M853" s="306"/>
      <c r="N853" s="306"/>
      <c r="O853" s="306"/>
      <c r="P853" s="306"/>
      <c r="Q853" s="306"/>
      <c r="R853" s="306"/>
      <c r="S853" s="306"/>
      <c r="T853" s="306"/>
      <c r="U853" s="306"/>
      <c r="V853" s="306"/>
      <c r="W853" s="306"/>
      <c r="X853" s="306"/>
      <c r="Y853" s="306"/>
      <c r="Z853" s="306"/>
      <c r="AA853" s="306"/>
      <c r="AB853" s="306"/>
      <c r="AC853" s="306"/>
      <c r="AD853" s="306"/>
      <c r="AE853" s="306"/>
      <c r="AF853" s="306"/>
      <c r="AG853" s="306"/>
      <c r="AH853" s="306"/>
      <c r="AI853" s="306"/>
      <c r="AJ853" s="306"/>
      <c r="AK853" s="306"/>
      <c r="AL853" s="306"/>
      <c r="AM853" s="306"/>
      <c r="AN853" s="306"/>
      <c r="AO853" s="306"/>
      <c r="AP853" s="306"/>
      <c r="AQ853" s="306"/>
      <c r="AR853" s="306"/>
      <c r="AS853" s="306"/>
      <c r="AT853" s="306"/>
      <c r="AU853" s="306"/>
      <c r="AV853" s="306"/>
      <c r="AW853" s="306"/>
      <c r="AX853" s="306"/>
      <c r="AY853" s="306"/>
      <c r="AZ853" s="306"/>
      <c r="BA853" s="306"/>
      <c r="BB853" s="306"/>
      <c r="BC853" s="306"/>
      <c r="BD853" s="306"/>
      <c r="BE853" s="306"/>
      <c r="BF853" s="306"/>
      <c r="BG853" s="306"/>
      <c r="BH853" s="306"/>
      <c r="BI853" s="306"/>
      <c r="BJ853" s="306"/>
      <c r="BK853" s="306"/>
      <c r="BL853" s="306"/>
      <c r="BM853" s="306"/>
      <c r="BN853" s="306"/>
      <c r="BO853" s="306"/>
      <c r="BP853" s="306"/>
    </row>
    <row r="854" spans="8:68" s="308" customFormat="1" x14ac:dyDescent="0.35">
      <c r="H854" s="324"/>
      <c r="J854" s="342"/>
      <c r="K854" s="342"/>
      <c r="L854" s="342"/>
      <c r="M854" s="306"/>
      <c r="N854" s="306"/>
      <c r="O854" s="306"/>
      <c r="P854" s="306"/>
      <c r="Q854" s="306"/>
      <c r="R854" s="306"/>
      <c r="S854" s="306"/>
      <c r="T854" s="306"/>
      <c r="U854" s="306"/>
      <c r="V854" s="306"/>
      <c r="W854" s="306"/>
      <c r="X854" s="306"/>
      <c r="Y854" s="306"/>
      <c r="Z854" s="306"/>
      <c r="AA854" s="306"/>
      <c r="AB854" s="306"/>
      <c r="AC854" s="306"/>
      <c r="AD854" s="306"/>
      <c r="AE854" s="306"/>
      <c r="AF854" s="306"/>
      <c r="AG854" s="306"/>
      <c r="AH854" s="306"/>
      <c r="AI854" s="306"/>
      <c r="AJ854" s="306"/>
      <c r="AK854" s="306"/>
      <c r="AL854" s="306"/>
      <c r="AM854" s="306"/>
      <c r="AN854" s="306"/>
      <c r="AO854" s="306"/>
      <c r="AP854" s="306"/>
      <c r="AQ854" s="306"/>
      <c r="AR854" s="306"/>
      <c r="AS854" s="306"/>
      <c r="AT854" s="306"/>
      <c r="AU854" s="306"/>
      <c r="AV854" s="306"/>
      <c r="AW854" s="306"/>
      <c r="AX854" s="306"/>
      <c r="AY854" s="306"/>
      <c r="AZ854" s="306"/>
      <c r="BA854" s="306"/>
      <c r="BB854" s="306"/>
      <c r="BC854" s="306"/>
      <c r="BD854" s="306"/>
      <c r="BE854" s="306"/>
      <c r="BF854" s="306"/>
      <c r="BG854" s="306"/>
      <c r="BH854" s="306"/>
      <c r="BI854" s="306"/>
      <c r="BJ854" s="306"/>
      <c r="BK854" s="306"/>
      <c r="BL854" s="306"/>
      <c r="BM854" s="306"/>
      <c r="BN854" s="306"/>
      <c r="BO854" s="306"/>
      <c r="BP854" s="306"/>
    </row>
    <row r="855" spans="8:68" s="308" customFormat="1" x14ac:dyDescent="0.35">
      <c r="H855" s="324"/>
      <c r="J855" s="342"/>
      <c r="K855" s="342"/>
      <c r="L855" s="342"/>
      <c r="M855" s="306"/>
      <c r="N855" s="306"/>
      <c r="O855" s="306"/>
      <c r="P855" s="306"/>
      <c r="Q855" s="306"/>
      <c r="R855" s="306"/>
      <c r="S855" s="306"/>
      <c r="T855" s="306"/>
      <c r="U855" s="306"/>
      <c r="V855" s="306"/>
      <c r="W855" s="306"/>
      <c r="X855" s="306"/>
      <c r="Y855" s="306"/>
      <c r="Z855" s="306"/>
      <c r="AA855" s="306"/>
      <c r="AB855" s="306"/>
      <c r="AC855" s="306"/>
      <c r="AD855" s="306"/>
      <c r="AE855" s="306"/>
      <c r="AF855" s="306"/>
      <c r="AG855" s="306"/>
      <c r="AH855" s="306"/>
      <c r="AI855" s="306"/>
      <c r="AJ855" s="306"/>
      <c r="AK855" s="306"/>
      <c r="AL855" s="306"/>
      <c r="AM855" s="306"/>
      <c r="AN855" s="306"/>
      <c r="AO855" s="306"/>
      <c r="AP855" s="306"/>
      <c r="AQ855" s="306"/>
      <c r="AR855" s="306"/>
      <c r="AS855" s="306"/>
      <c r="AT855" s="306"/>
      <c r="AU855" s="306"/>
      <c r="AV855" s="306"/>
      <c r="AW855" s="306"/>
      <c r="AX855" s="306"/>
      <c r="AY855" s="306"/>
      <c r="AZ855" s="306"/>
      <c r="BA855" s="306"/>
      <c r="BB855" s="306"/>
      <c r="BC855" s="306"/>
      <c r="BD855" s="306"/>
      <c r="BE855" s="306"/>
      <c r="BF855" s="306"/>
      <c r="BG855" s="306"/>
      <c r="BH855" s="306"/>
      <c r="BI855" s="306"/>
      <c r="BJ855" s="306"/>
      <c r="BK855" s="306"/>
      <c r="BL855" s="306"/>
      <c r="BM855" s="306"/>
      <c r="BN855" s="306"/>
      <c r="BO855" s="306"/>
      <c r="BP855" s="306"/>
    </row>
    <row r="856" spans="8:68" s="308" customFormat="1" x14ac:dyDescent="0.35">
      <c r="H856" s="324"/>
      <c r="J856" s="342"/>
      <c r="K856" s="342"/>
      <c r="L856" s="342"/>
      <c r="M856" s="306"/>
      <c r="N856" s="306"/>
      <c r="O856" s="306"/>
      <c r="P856" s="306"/>
      <c r="Q856" s="306"/>
      <c r="R856" s="306"/>
      <c r="S856" s="306"/>
      <c r="T856" s="306"/>
      <c r="U856" s="306"/>
      <c r="V856" s="306"/>
      <c r="W856" s="306"/>
      <c r="X856" s="306"/>
      <c r="Y856" s="306"/>
      <c r="Z856" s="306"/>
      <c r="AA856" s="306"/>
      <c r="AB856" s="306"/>
      <c r="AC856" s="306"/>
      <c r="AD856" s="306"/>
      <c r="AE856" s="306"/>
      <c r="AF856" s="306"/>
      <c r="AG856" s="306"/>
      <c r="AH856" s="306"/>
      <c r="AI856" s="306"/>
      <c r="AJ856" s="306"/>
      <c r="AK856" s="306"/>
      <c r="AL856" s="306"/>
      <c r="AM856" s="306"/>
      <c r="AN856" s="306"/>
      <c r="AO856" s="306"/>
      <c r="AP856" s="306"/>
      <c r="AQ856" s="306"/>
      <c r="AR856" s="306"/>
      <c r="AS856" s="306"/>
      <c r="AT856" s="306"/>
      <c r="AU856" s="306"/>
      <c r="AV856" s="306"/>
      <c r="AW856" s="306"/>
      <c r="AX856" s="306"/>
      <c r="AY856" s="306"/>
      <c r="AZ856" s="306"/>
      <c r="BA856" s="306"/>
      <c r="BB856" s="306"/>
      <c r="BC856" s="306"/>
      <c r="BD856" s="306"/>
      <c r="BE856" s="306"/>
      <c r="BF856" s="306"/>
      <c r="BG856" s="306"/>
      <c r="BH856" s="306"/>
      <c r="BI856" s="306"/>
      <c r="BJ856" s="306"/>
      <c r="BK856" s="306"/>
      <c r="BL856" s="306"/>
      <c r="BM856" s="306"/>
      <c r="BN856" s="306"/>
      <c r="BO856" s="306"/>
      <c r="BP856" s="306"/>
    </row>
    <row r="857" spans="8:68" s="308" customFormat="1" x14ac:dyDescent="0.35">
      <c r="H857" s="324"/>
      <c r="J857" s="342"/>
      <c r="K857" s="342"/>
      <c r="L857" s="342"/>
      <c r="M857" s="306"/>
      <c r="N857" s="306"/>
      <c r="O857" s="306"/>
      <c r="P857" s="306"/>
      <c r="Q857" s="306"/>
      <c r="R857" s="306"/>
      <c r="S857" s="306"/>
      <c r="T857" s="306"/>
      <c r="U857" s="306"/>
      <c r="V857" s="306"/>
      <c r="W857" s="306"/>
      <c r="X857" s="306"/>
      <c r="Y857" s="306"/>
      <c r="Z857" s="306"/>
      <c r="AA857" s="306"/>
      <c r="AB857" s="306"/>
      <c r="AC857" s="306"/>
      <c r="AD857" s="306"/>
      <c r="AE857" s="306"/>
      <c r="AF857" s="306"/>
      <c r="AG857" s="306"/>
      <c r="AH857" s="306"/>
      <c r="AI857" s="306"/>
      <c r="AJ857" s="306"/>
      <c r="AK857" s="306"/>
      <c r="AL857" s="306"/>
      <c r="AM857" s="306"/>
      <c r="AN857" s="306"/>
      <c r="AO857" s="306"/>
      <c r="AP857" s="306"/>
      <c r="AQ857" s="306"/>
      <c r="AR857" s="306"/>
      <c r="AS857" s="306"/>
      <c r="AT857" s="306"/>
      <c r="AU857" s="306"/>
      <c r="AV857" s="306"/>
      <c r="AW857" s="306"/>
      <c r="AX857" s="306"/>
      <c r="AY857" s="306"/>
      <c r="AZ857" s="306"/>
      <c r="BA857" s="306"/>
      <c r="BB857" s="306"/>
      <c r="BC857" s="306"/>
      <c r="BD857" s="306"/>
      <c r="BE857" s="306"/>
      <c r="BF857" s="306"/>
      <c r="BG857" s="306"/>
      <c r="BH857" s="306"/>
      <c r="BI857" s="306"/>
      <c r="BJ857" s="306"/>
      <c r="BK857" s="306"/>
      <c r="BL857" s="306"/>
      <c r="BM857" s="306"/>
      <c r="BN857" s="306"/>
      <c r="BO857" s="306"/>
      <c r="BP857" s="306"/>
    </row>
    <row r="858" spans="8:68" s="308" customFormat="1" x14ac:dyDescent="0.35">
      <c r="H858" s="324"/>
      <c r="J858" s="342"/>
      <c r="K858" s="342"/>
      <c r="L858" s="342"/>
      <c r="M858" s="306"/>
      <c r="N858" s="306"/>
      <c r="O858" s="306"/>
      <c r="P858" s="306"/>
      <c r="Q858" s="306"/>
      <c r="R858" s="306"/>
      <c r="S858" s="306"/>
      <c r="T858" s="306"/>
      <c r="U858" s="306"/>
      <c r="V858" s="306"/>
      <c r="W858" s="306"/>
      <c r="X858" s="306"/>
      <c r="Y858" s="306"/>
      <c r="Z858" s="306"/>
      <c r="AA858" s="306"/>
      <c r="AB858" s="306"/>
      <c r="AC858" s="306"/>
      <c r="AD858" s="306"/>
      <c r="AE858" s="306"/>
      <c r="AF858" s="306"/>
      <c r="AG858" s="306"/>
      <c r="AH858" s="306"/>
      <c r="AI858" s="306"/>
      <c r="AJ858" s="306"/>
      <c r="AK858" s="306"/>
      <c r="AL858" s="306"/>
      <c r="AM858" s="306"/>
      <c r="AN858" s="306"/>
      <c r="AO858" s="306"/>
      <c r="AP858" s="306"/>
      <c r="AQ858" s="306"/>
      <c r="AR858" s="306"/>
      <c r="AS858" s="306"/>
      <c r="AT858" s="306"/>
      <c r="AU858" s="306"/>
      <c r="AV858" s="306"/>
      <c r="AW858" s="306"/>
      <c r="AX858" s="306"/>
      <c r="AY858" s="306"/>
      <c r="AZ858" s="306"/>
      <c r="BA858" s="306"/>
      <c r="BB858" s="306"/>
      <c r="BC858" s="306"/>
      <c r="BD858" s="306"/>
      <c r="BE858" s="306"/>
      <c r="BF858" s="306"/>
      <c r="BG858" s="306"/>
      <c r="BH858" s="306"/>
      <c r="BI858" s="306"/>
      <c r="BJ858" s="306"/>
      <c r="BK858" s="306"/>
      <c r="BL858" s="306"/>
      <c r="BM858" s="306"/>
      <c r="BN858" s="306"/>
      <c r="BO858" s="306"/>
      <c r="BP858" s="306"/>
    </row>
    <row r="859" spans="8:68" s="308" customFormat="1" x14ac:dyDescent="0.35">
      <c r="H859" s="324"/>
      <c r="J859" s="342"/>
      <c r="K859" s="342"/>
      <c r="L859" s="342"/>
      <c r="M859" s="306"/>
      <c r="N859" s="306"/>
      <c r="O859" s="306"/>
      <c r="P859" s="306"/>
      <c r="Q859" s="306"/>
      <c r="R859" s="306"/>
      <c r="S859" s="306"/>
      <c r="T859" s="306"/>
      <c r="U859" s="306"/>
      <c r="V859" s="306"/>
      <c r="W859" s="306"/>
      <c r="X859" s="306"/>
      <c r="Y859" s="306"/>
      <c r="Z859" s="306"/>
      <c r="AA859" s="306"/>
      <c r="AB859" s="306"/>
      <c r="AC859" s="306"/>
      <c r="AD859" s="306"/>
      <c r="AE859" s="306"/>
      <c r="AF859" s="306"/>
      <c r="AG859" s="306"/>
      <c r="AH859" s="306"/>
      <c r="AI859" s="306"/>
      <c r="AJ859" s="306"/>
      <c r="AK859" s="306"/>
      <c r="AL859" s="306"/>
      <c r="AM859" s="306"/>
      <c r="AN859" s="306"/>
      <c r="AO859" s="306"/>
      <c r="AP859" s="306"/>
      <c r="AQ859" s="306"/>
      <c r="AR859" s="306"/>
      <c r="AS859" s="306"/>
      <c r="AT859" s="306"/>
      <c r="AU859" s="306"/>
      <c r="AV859" s="306"/>
      <c r="AW859" s="306"/>
      <c r="AX859" s="306"/>
      <c r="AY859" s="306"/>
      <c r="AZ859" s="306"/>
      <c r="BA859" s="306"/>
      <c r="BB859" s="306"/>
      <c r="BC859" s="306"/>
      <c r="BD859" s="306"/>
      <c r="BE859" s="306"/>
      <c r="BF859" s="306"/>
      <c r="BG859" s="306"/>
      <c r="BH859" s="306"/>
      <c r="BI859" s="306"/>
      <c r="BJ859" s="306"/>
      <c r="BK859" s="306"/>
      <c r="BL859" s="306"/>
      <c r="BM859" s="306"/>
      <c r="BN859" s="306"/>
      <c r="BO859" s="306"/>
      <c r="BP859" s="306"/>
    </row>
    <row r="860" spans="8:68" s="308" customFormat="1" x14ac:dyDescent="0.35">
      <c r="H860" s="324"/>
      <c r="J860" s="342"/>
      <c r="K860" s="342"/>
      <c r="L860" s="342"/>
      <c r="M860" s="306"/>
      <c r="N860" s="306"/>
      <c r="O860" s="306"/>
      <c r="P860" s="306"/>
      <c r="Q860" s="306"/>
      <c r="R860" s="306"/>
      <c r="S860" s="306"/>
      <c r="T860" s="306"/>
      <c r="U860" s="306"/>
      <c r="V860" s="306"/>
      <c r="W860" s="306"/>
      <c r="X860" s="306"/>
      <c r="Y860" s="306"/>
      <c r="Z860" s="306"/>
      <c r="AA860" s="306"/>
      <c r="AB860" s="306"/>
      <c r="AC860" s="306"/>
      <c r="AD860" s="306"/>
      <c r="AE860" s="306"/>
      <c r="AF860" s="306"/>
      <c r="AG860" s="306"/>
      <c r="AH860" s="306"/>
      <c r="AI860" s="306"/>
      <c r="AJ860" s="306"/>
      <c r="AK860" s="306"/>
      <c r="AL860" s="306"/>
      <c r="AM860" s="306"/>
      <c r="AN860" s="306"/>
      <c r="AO860" s="306"/>
      <c r="AP860" s="306"/>
      <c r="AQ860" s="306"/>
      <c r="AR860" s="306"/>
      <c r="AS860" s="306"/>
      <c r="AT860" s="306"/>
      <c r="AU860" s="306"/>
      <c r="AV860" s="306"/>
      <c r="AW860" s="306"/>
      <c r="AX860" s="306"/>
      <c r="AY860" s="306"/>
      <c r="AZ860" s="306"/>
      <c r="BA860" s="306"/>
      <c r="BB860" s="306"/>
      <c r="BC860" s="306"/>
      <c r="BD860" s="306"/>
      <c r="BE860" s="306"/>
      <c r="BF860" s="306"/>
      <c r="BG860" s="306"/>
      <c r="BH860" s="306"/>
      <c r="BI860" s="306"/>
      <c r="BJ860" s="306"/>
      <c r="BK860" s="306"/>
      <c r="BL860" s="306"/>
      <c r="BM860" s="306"/>
      <c r="BN860" s="306"/>
      <c r="BO860" s="306"/>
      <c r="BP860" s="306"/>
    </row>
    <row r="861" spans="8:68" s="308" customFormat="1" x14ac:dyDescent="0.35">
      <c r="H861" s="324"/>
      <c r="J861" s="342"/>
      <c r="K861" s="342"/>
      <c r="L861" s="342"/>
      <c r="M861" s="306"/>
      <c r="N861" s="306"/>
      <c r="O861" s="306"/>
      <c r="P861" s="306"/>
      <c r="Q861" s="306"/>
      <c r="R861" s="306"/>
      <c r="S861" s="306"/>
      <c r="T861" s="306"/>
      <c r="U861" s="306"/>
      <c r="V861" s="306"/>
      <c r="W861" s="306"/>
      <c r="X861" s="306"/>
      <c r="Y861" s="306"/>
      <c r="Z861" s="306"/>
      <c r="AA861" s="306"/>
      <c r="AB861" s="306"/>
      <c r="AC861" s="306"/>
      <c r="AD861" s="306"/>
      <c r="AE861" s="306"/>
      <c r="AF861" s="306"/>
      <c r="AG861" s="306"/>
      <c r="AH861" s="306"/>
      <c r="AI861" s="306"/>
      <c r="AJ861" s="306"/>
      <c r="AK861" s="306"/>
      <c r="AL861" s="306"/>
      <c r="AM861" s="306"/>
      <c r="AN861" s="306"/>
      <c r="AO861" s="306"/>
      <c r="AP861" s="306"/>
      <c r="AQ861" s="306"/>
      <c r="AR861" s="306"/>
      <c r="AS861" s="306"/>
      <c r="AT861" s="306"/>
      <c r="AU861" s="306"/>
      <c r="AV861" s="306"/>
      <c r="AW861" s="306"/>
      <c r="AX861" s="306"/>
      <c r="AY861" s="306"/>
      <c r="AZ861" s="306"/>
      <c r="BA861" s="306"/>
      <c r="BB861" s="306"/>
      <c r="BC861" s="306"/>
      <c r="BD861" s="306"/>
      <c r="BE861" s="306"/>
      <c r="BF861" s="306"/>
      <c r="BG861" s="306"/>
      <c r="BH861" s="306"/>
      <c r="BI861" s="306"/>
      <c r="BJ861" s="306"/>
      <c r="BK861" s="306"/>
      <c r="BL861" s="306"/>
      <c r="BM861" s="306"/>
      <c r="BN861" s="306"/>
      <c r="BO861" s="306"/>
      <c r="BP861" s="306"/>
    </row>
    <row r="862" spans="8:68" s="308" customFormat="1" x14ac:dyDescent="0.35">
      <c r="H862" s="324"/>
      <c r="J862" s="342"/>
      <c r="K862" s="342"/>
      <c r="L862" s="342"/>
      <c r="M862" s="306"/>
      <c r="N862" s="306"/>
      <c r="O862" s="306"/>
      <c r="P862" s="306"/>
      <c r="Q862" s="306"/>
      <c r="R862" s="306"/>
      <c r="S862" s="306"/>
      <c r="T862" s="306"/>
      <c r="U862" s="306"/>
      <c r="V862" s="306"/>
      <c r="W862" s="306"/>
      <c r="X862" s="306"/>
      <c r="Y862" s="306"/>
      <c r="Z862" s="306"/>
      <c r="AA862" s="306"/>
      <c r="AB862" s="306"/>
      <c r="AC862" s="306"/>
      <c r="AD862" s="306"/>
      <c r="AE862" s="306"/>
      <c r="AF862" s="306"/>
      <c r="AG862" s="306"/>
      <c r="AH862" s="306"/>
      <c r="AI862" s="306"/>
      <c r="AJ862" s="306"/>
      <c r="AK862" s="306"/>
      <c r="AL862" s="306"/>
      <c r="AM862" s="306"/>
      <c r="AN862" s="306"/>
      <c r="AO862" s="306"/>
      <c r="AP862" s="306"/>
      <c r="AQ862" s="306"/>
      <c r="AR862" s="306"/>
      <c r="AS862" s="306"/>
      <c r="AT862" s="306"/>
      <c r="AU862" s="306"/>
      <c r="AV862" s="306"/>
      <c r="AW862" s="306"/>
      <c r="AX862" s="306"/>
      <c r="AY862" s="306"/>
      <c r="AZ862" s="306"/>
      <c r="BA862" s="306"/>
      <c r="BB862" s="306"/>
      <c r="BC862" s="306"/>
      <c r="BD862" s="306"/>
      <c r="BE862" s="306"/>
      <c r="BF862" s="306"/>
      <c r="BG862" s="306"/>
      <c r="BH862" s="306"/>
      <c r="BI862" s="306"/>
      <c r="BJ862" s="306"/>
      <c r="BK862" s="306"/>
      <c r="BL862" s="306"/>
      <c r="BM862" s="306"/>
      <c r="BN862" s="306"/>
      <c r="BO862" s="306"/>
      <c r="BP862" s="306"/>
    </row>
    <row r="863" spans="8:68" s="308" customFormat="1" x14ac:dyDescent="0.35">
      <c r="H863" s="324"/>
      <c r="J863" s="342"/>
      <c r="K863" s="342"/>
      <c r="L863" s="342"/>
      <c r="M863" s="306"/>
      <c r="N863" s="306"/>
      <c r="O863" s="306"/>
      <c r="P863" s="306"/>
      <c r="Q863" s="306"/>
      <c r="R863" s="306"/>
      <c r="S863" s="306"/>
      <c r="T863" s="306"/>
      <c r="U863" s="306"/>
      <c r="V863" s="306"/>
      <c r="W863" s="306"/>
      <c r="X863" s="306"/>
      <c r="Y863" s="306"/>
      <c r="Z863" s="306"/>
      <c r="AA863" s="306"/>
      <c r="AB863" s="306"/>
      <c r="AC863" s="306"/>
      <c r="AD863" s="306"/>
      <c r="AE863" s="306"/>
      <c r="AF863" s="306"/>
      <c r="AG863" s="306"/>
      <c r="AH863" s="306"/>
      <c r="AI863" s="306"/>
      <c r="AJ863" s="306"/>
      <c r="AK863" s="306"/>
      <c r="AL863" s="306"/>
      <c r="AM863" s="306"/>
      <c r="AN863" s="306"/>
      <c r="AO863" s="306"/>
      <c r="AP863" s="306"/>
      <c r="AQ863" s="306"/>
      <c r="AR863" s="306"/>
      <c r="AS863" s="306"/>
      <c r="AT863" s="306"/>
      <c r="AU863" s="306"/>
      <c r="AV863" s="306"/>
      <c r="AW863" s="306"/>
      <c r="AX863" s="306"/>
      <c r="AY863" s="306"/>
      <c r="AZ863" s="306"/>
      <c r="BA863" s="306"/>
      <c r="BB863" s="306"/>
      <c r="BC863" s="306"/>
      <c r="BD863" s="306"/>
      <c r="BE863" s="306"/>
      <c r="BF863" s="306"/>
      <c r="BG863" s="306"/>
      <c r="BH863" s="306"/>
      <c r="BI863" s="306"/>
      <c r="BJ863" s="306"/>
      <c r="BK863" s="306"/>
      <c r="BL863" s="306"/>
      <c r="BM863" s="306"/>
      <c r="BN863" s="306"/>
      <c r="BO863" s="306"/>
      <c r="BP863" s="306"/>
    </row>
    <row r="864" spans="8:68" s="308" customFormat="1" x14ac:dyDescent="0.35">
      <c r="H864" s="324"/>
      <c r="J864" s="342"/>
      <c r="K864" s="342"/>
      <c r="L864" s="342"/>
      <c r="M864" s="306"/>
      <c r="N864" s="306"/>
      <c r="O864" s="306"/>
      <c r="P864" s="306"/>
      <c r="Q864" s="306"/>
      <c r="R864" s="306"/>
      <c r="S864" s="306"/>
      <c r="T864" s="306"/>
      <c r="U864" s="306"/>
      <c r="V864" s="306"/>
      <c r="W864" s="306"/>
      <c r="X864" s="306"/>
      <c r="Y864" s="306"/>
      <c r="Z864" s="306"/>
      <c r="AA864" s="306"/>
      <c r="AB864" s="306"/>
      <c r="AC864" s="306"/>
      <c r="AD864" s="306"/>
      <c r="AE864" s="306"/>
      <c r="AF864" s="306"/>
      <c r="AG864" s="306"/>
      <c r="AH864" s="306"/>
      <c r="AI864" s="306"/>
      <c r="AJ864" s="306"/>
      <c r="AK864" s="306"/>
      <c r="AL864" s="306"/>
      <c r="AM864" s="306"/>
      <c r="AN864" s="306"/>
      <c r="AO864" s="306"/>
      <c r="AP864" s="306"/>
      <c r="AQ864" s="306"/>
      <c r="AR864" s="306"/>
      <c r="AS864" s="306"/>
      <c r="AT864" s="306"/>
      <c r="AU864" s="306"/>
      <c r="AV864" s="306"/>
      <c r="AW864" s="306"/>
      <c r="AX864" s="306"/>
      <c r="AY864" s="306"/>
      <c r="AZ864" s="306"/>
      <c r="BA864" s="306"/>
      <c r="BB864" s="306"/>
      <c r="BC864" s="306"/>
      <c r="BD864" s="306"/>
      <c r="BE864" s="306"/>
      <c r="BF864" s="306"/>
      <c r="BG864" s="306"/>
      <c r="BH864" s="306"/>
      <c r="BI864" s="306"/>
      <c r="BJ864" s="306"/>
      <c r="BK864" s="306"/>
      <c r="BL864" s="306"/>
      <c r="BM864" s="306"/>
      <c r="BN864" s="306"/>
      <c r="BO864" s="306"/>
      <c r="BP864" s="306"/>
    </row>
    <row r="865" spans="8:68" s="308" customFormat="1" x14ac:dyDescent="0.35">
      <c r="H865" s="324"/>
      <c r="J865" s="342"/>
      <c r="K865" s="342"/>
      <c r="L865" s="342"/>
      <c r="M865" s="306"/>
      <c r="N865" s="306"/>
      <c r="O865" s="306"/>
      <c r="P865" s="306"/>
      <c r="Q865" s="306"/>
      <c r="R865" s="306"/>
      <c r="S865" s="306"/>
      <c r="T865" s="306"/>
      <c r="U865" s="306"/>
      <c r="V865" s="306"/>
      <c r="W865" s="306"/>
      <c r="X865" s="306"/>
      <c r="Y865" s="306"/>
      <c r="Z865" s="306"/>
      <c r="AA865" s="306"/>
      <c r="AB865" s="306"/>
      <c r="AC865" s="306"/>
      <c r="AD865" s="306"/>
      <c r="AE865" s="306"/>
      <c r="AF865" s="306"/>
      <c r="AG865" s="306"/>
      <c r="AH865" s="306"/>
      <c r="AI865" s="306"/>
      <c r="AJ865" s="306"/>
      <c r="AK865" s="306"/>
      <c r="AL865" s="306"/>
      <c r="AM865" s="306"/>
      <c r="AN865" s="306"/>
      <c r="AO865" s="306"/>
      <c r="AP865" s="306"/>
      <c r="AQ865" s="306"/>
      <c r="AR865" s="306"/>
      <c r="AS865" s="306"/>
      <c r="AT865" s="306"/>
      <c r="AU865" s="306"/>
      <c r="AV865" s="306"/>
      <c r="AW865" s="306"/>
      <c r="AX865" s="306"/>
      <c r="AY865" s="306"/>
      <c r="AZ865" s="306"/>
      <c r="BA865" s="306"/>
      <c r="BB865" s="306"/>
      <c r="BC865" s="306"/>
      <c r="BD865" s="306"/>
      <c r="BE865" s="306"/>
      <c r="BF865" s="306"/>
      <c r="BG865" s="306"/>
      <c r="BH865" s="306"/>
      <c r="BI865" s="306"/>
      <c r="BJ865" s="306"/>
      <c r="BK865" s="306"/>
      <c r="BL865" s="306"/>
      <c r="BM865" s="306"/>
      <c r="BN865" s="306"/>
      <c r="BO865" s="306"/>
      <c r="BP865" s="306"/>
    </row>
    <row r="866" spans="8:68" s="308" customFormat="1" x14ac:dyDescent="0.35">
      <c r="H866" s="324"/>
      <c r="J866" s="342"/>
      <c r="K866" s="342"/>
      <c r="L866" s="342"/>
      <c r="M866" s="306"/>
      <c r="N866" s="306"/>
      <c r="O866" s="306"/>
      <c r="P866" s="306"/>
      <c r="Q866" s="306"/>
      <c r="R866" s="306"/>
      <c r="S866" s="306"/>
      <c r="T866" s="306"/>
      <c r="U866" s="306"/>
      <c r="V866" s="306"/>
      <c r="W866" s="306"/>
      <c r="X866" s="306"/>
      <c r="Y866" s="306"/>
      <c r="Z866" s="306"/>
      <c r="AA866" s="306"/>
      <c r="AB866" s="306"/>
      <c r="AC866" s="306"/>
      <c r="AD866" s="306"/>
      <c r="AE866" s="306"/>
      <c r="AF866" s="306"/>
      <c r="AG866" s="306"/>
      <c r="AH866" s="306"/>
      <c r="AI866" s="306"/>
      <c r="AJ866" s="306"/>
      <c r="AK866" s="306"/>
      <c r="AL866" s="306"/>
      <c r="AM866" s="306"/>
      <c r="AN866" s="306"/>
      <c r="AO866" s="306"/>
      <c r="AP866" s="306"/>
      <c r="AQ866" s="306"/>
      <c r="AR866" s="306"/>
      <c r="AS866" s="306"/>
      <c r="AT866" s="306"/>
      <c r="AU866" s="306"/>
      <c r="AV866" s="306"/>
      <c r="AW866" s="306"/>
      <c r="AX866" s="306"/>
      <c r="AY866" s="306"/>
      <c r="AZ866" s="306"/>
      <c r="BA866" s="306"/>
      <c r="BB866" s="306"/>
      <c r="BC866" s="306"/>
      <c r="BD866" s="306"/>
      <c r="BE866" s="306"/>
      <c r="BF866" s="306"/>
      <c r="BG866" s="306"/>
      <c r="BH866" s="306"/>
      <c r="BI866" s="306"/>
      <c r="BJ866" s="306"/>
      <c r="BK866" s="306"/>
      <c r="BL866" s="306"/>
      <c r="BM866" s="306"/>
      <c r="BN866" s="306"/>
      <c r="BO866" s="306"/>
      <c r="BP866" s="306"/>
    </row>
    <row r="867" spans="8:68" s="308" customFormat="1" x14ac:dyDescent="0.35">
      <c r="H867" s="324"/>
      <c r="J867" s="342"/>
      <c r="K867" s="342"/>
      <c r="L867" s="342"/>
      <c r="M867" s="306"/>
      <c r="N867" s="306"/>
      <c r="O867" s="306"/>
      <c r="P867" s="306"/>
      <c r="Q867" s="306"/>
      <c r="R867" s="306"/>
      <c r="S867" s="306"/>
      <c r="T867" s="306"/>
      <c r="U867" s="306"/>
      <c r="V867" s="306"/>
      <c r="W867" s="306"/>
      <c r="X867" s="306"/>
      <c r="Y867" s="306"/>
      <c r="Z867" s="306"/>
      <c r="AA867" s="306"/>
      <c r="AB867" s="306"/>
      <c r="AC867" s="306"/>
      <c r="AD867" s="306"/>
      <c r="AE867" s="306"/>
      <c r="AF867" s="306"/>
      <c r="AG867" s="306"/>
      <c r="AH867" s="306"/>
      <c r="AI867" s="306"/>
      <c r="AJ867" s="306"/>
      <c r="AK867" s="306"/>
      <c r="AL867" s="306"/>
      <c r="AM867" s="306"/>
      <c r="AN867" s="306"/>
      <c r="AO867" s="306"/>
      <c r="AP867" s="306"/>
      <c r="AQ867" s="306"/>
      <c r="AR867" s="306"/>
      <c r="AS867" s="306"/>
      <c r="AT867" s="306"/>
      <c r="AU867" s="306"/>
      <c r="AV867" s="306"/>
      <c r="AW867" s="306"/>
      <c r="AX867" s="306"/>
      <c r="AY867" s="306"/>
      <c r="AZ867" s="306"/>
      <c r="BA867" s="306"/>
      <c r="BB867" s="306"/>
      <c r="BC867" s="306"/>
      <c r="BD867" s="306"/>
      <c r="BE867" s="306"/>
      <c r="BF867" s="306"/>
      <c r="BG867" s="306"/>
      <c r="BH867" s="306"/>
      <c r="BI867" s="306"/>
      <c r="BJ867" s="306"/>
      <c r="BK867" s="306"/>
      <c r="BL867" s="306"/>
      <c r="BM867" s="306"/>
      <c r="BN867" s="306"/>
      <c r="BO867" s="306"/>
      <c r="BP867" s="306"/>
    </row>
    <row r="868" spans="8:68" s="308" customFormat="1" x14ac:dyDescent="0.35">
      <c r="H868" s="324"/>
      <c r="J868" s="342"/>
      <c r="K868" s="342"/>
      <c r="L868" s="342"/>
      <c r="M868" s="306"/>
      <c r="N868" s="306"/>
      <c r="O868" s="306"/>
      <c r="P868" s="306"/>
      <c r="Q868" s="306"/>
      <c r="R868" s="306"/>
      <c r="S868" s="306"/>
      <c r="T868" s="306"/>
      <c r="U868" s="306"/>
      <c r="V868" s="306"/>
      <c r="W868" s="306"/>
      <c r="X868" s="306"/>
      <c r="Y868" s="306"/>
      <c r="Z868" s="306"/>
      <c r="AA868" s="306"/>
      <c r="AB868" s="306"/>
      <c r="AC868" s="306"/>
      <c r="AD868" s="306"/>
      <c r="AE868" s="306"/>
      <c r="AF868" s="306"/>
      <c r="AG868" s="306"/>
      <c r="AH868" s="306"/>
      <c r="AI868" s="306"/>
      <c r="AJ868" s="306"/>
      <c r="AK868" s="306"/>
      <c r="AL868" s="306"/>
      <c r="AM868" s="306"/>
      <c r="AN868" s="306"/>
      <c r="AO868" s="306"/>
      <c r="AP868" s="306"/>
      <c r="AQ868" s="306"/>
      <c r="AR868" s="306"/>
      <c r="AS868" s="306"/>
      <c r="AT868" s="306"/>
      <c r="AU868" s="306"/>
      <c r="AV868" s="306"/>
      <c r="AW868" s="306"/>
      <c r="AX868" s="306"/>
      <c r="AY868" s="306"/>
      <c r="AZ868" s="306"/>
      <c r="BA868" s="306"/>
      <c r="BB868" s="306"/>
      <c r="BC868" s="306"/>
      <c r="BD868" s="306"/>
      <c r="BE868" s="306"/>
      <c r="BF868" s="306"/>
      <c r="BG868" s="306"/>
      <c r="BH868" s="306"/>
      <c r="BI868" s="306"/>
      <c r="BJ868" s="306"/>
      <c r="BK868" s="306"/>
      <c r="BL868" s="306"/>
      <c r="BM868" s="306"/>
      <c r="BN868" s="306"/>
      <c r="BO868" s="306"/>
      <c r="BP868" s="306"/>
    </row>
    <row r="869" spans="8:68" s="308" customFormat="1" x14ac:dyDescent="0.35">
      <c r="H869" s="324"/>
      <c r="J869" s="342"/>
      <c r="K869" s="342"/>
      <c r="L869" s="342"/>
      <c r="M869" s="306"/>
      <c r="N869" s="306"/>
      <c r="O869" s="306"/>
      <c r="P869" s="306"/>
      <c r="Q869" s="306"/>
      <c r="R869" s="306"/>
      <c r="S869" s="306"/>
      <c r="T869" s="306"/>
      <c r="U869" s="306"/>
      <c r="V869" s="306"/>
      <c r="W869" s="306"/>
      <c r="X869" s="306"/>
      <c r="Y869" s="306"/>
      <c r="Z869" s="306"/>
      <c r="AA869" s="306"/>
      <c r="AB869" s="306"/>
      <c r="AC869" s="306"/>
      <c r="AD869" s="306"/>
      <c r="AE869" s="306"/>
      <c r="AF869" s="306"/>
      <c r="AG869" s="306"/>
      <c r="AH869" s="306"/>
      <c r="AI869" s="306"/>
      <c r="AJ869" s="306"/>
      <c r="AK869" s="306"/>
      <c r="AL869" s="306"/>
      <c r="AM869" s="306"/>
      <c r="AN869" s="306"/>
      <c r="AO869" s="306"/>
      <c r="AP869" s="306"/>
      <c r="AQ869" s="306"/>
      <c r="AR869" s="306"/>
      <c r="AS869" s="306"/>
      <c r="AT869" s="306"/>
      <c r="AU869" s="306"/>
      <c r="AV869" s="306"/>
      <c r="AW869" s="306"/>
      <c r="AX869" s="306"/>
      <c r="AY869" s="306"/>
      <c r="AZ869" s="306"/>
      <c r="BA869" s="306"/>
      <c r="BB869" s="306"/>
      <c r="BC869" s="306"/>
      <c r="BD869" s="306"/>
      <c r="BE869" s="306"/>
      <c r="BF869" s="306"/>
      <c r="BG869" s="306"/>
      <c r="BH869" s="306"/>
      <c r="BI869" s="306"/>
      <c r="BJ869" s="306"/>
      <c r="BK869" s="306"/>
      <c r="BL869" s="306"/>
      <c r="BM869" s="306"/>
      <c r="BN869" s="306"/>
      <c r="BO869" s="306"/>
      <c r="BP869" s="306"/>
    </row>
  </sheetData>
  <mergeCells count="16">
    <mergeCell ref="B80:J80"/>
    <mergeCell ref="A4:J4"/>
    <mergeCell ref="A5:L5"/>
    <mergeCell ref="A15:J15"/>
    <mergeCell ref="A16:L16"/>
    <mergeCell ref="A41:L41"/>
    <mergeCell ref="A53:L53"/>
    <mergeCell ref="A54:J54"/>
    <mergeCell ref="A55:L55"/>
    <mergeCell ref="A65:J65"/>
    <mergeCell ref="A66:L66"/>
    <mergeCell ref="A3:L3"/>
    <mergeCell ref="A28:L28"/>
    <mergeCell ref="A29:J29"/>
    <mergeCell ref="A30:L30"/>
    <mergeCell ref="A40:J40"/>
  </mergeCells>
  <pageMargins left="0.7" right="0.7" top="0.75" bottom="0.75" header="0.3" footer="0.3"/>
  <pageSetup paperSize="9" scale="97" fitToHeight="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U834"/>
  <sheetViews>
    <sheetView showGridLines="0" zoomScale="80" zoomScaleNormal="80" workbookViewId="0">
      <selection activeCell="E7" sqref="E7"/>
    </sheetView>
  </sheetViews>
  <sheetFormatPr defaultRowHeight="14.5" x14ac:dyDescent="0.35"/>
  <cols>
    <col min="1" max="1" width="17.1796875" customWidth="1"/>
    <col min="2" max="3" width="7.81640625" customWidth="1"/>
    <col min="4" max="4" width="11.7265625" customWidth="1"/>
    <col min="5" max="5" width="24.453125" customWidth="1"/>
    <col min="6" max="6" width="45.453125" customWidth="1"/>
    <col min="7" max="7" width="15.54296875" customWidth="1"/>
    <col min="8" max="8" width="21.54296875" customWidth="1"/>
    <col min="9" max="9" width="16.453125" style="326" customWidth="1"/>
    <col min="10" max="10" width="15.453125" customWidth="1"/>
    <col min="11" max="11" width="19.453125" style="343" customWidth="1"/>
    <col min="12" max="12" width="16.54296875" style="343" customWidth="1"/>
    <col min="13" max="13" width="19.54296875" style="343" customWidth="1"/>
    <col min="14" max="14" width="9.1796875" style="306" customWidth="1"/>
    <col min="15" max="15" width="29.453125" style="306" bestFit="1" customWidth="1"/>
    <col min="16" max="16" width="29.1796875" style="306" bestFit="1" customWidth="1"/>
    <col min="17" max="65" width="8.7265625" style="306"/>
    <col min="66" max="99" width="8.7265625" style="308"/>
  </cols>
  <sheetData>
    <row r="1" spans="1:99" s="241" customFormat="1" ht="24.65" customHeight="1" x14ac:dyDescent="0.35">
      <c r="I1" s="292"/>
      <c r="K1" s="266"/>
      <c r="L1" s="266"/>
      <c r="M1" s="266"/>
    </row>
    <row r="2" spans="1:99" s="306" customFormat="1" ht="34.4" customHeight="1" thickBot="1" x14ac:dyDescent="0.4">
      <c r="I2" s="316"/>
      <c r="K2" s="340"/>
      <c r="L2" s="340"/>
      <c r="M2" s="340"/>
    </row>
    <row r="3" spans="1:99" s="308" customFormat="1" ht="21.65" customHeight="1" thickBot="1" x14ac:dyDescent="0.4">
      <c r="A3" s="598" t="str">
        <f xml:space="preserve"> "IMPRESA CAPOFILA " &amp; 'Quadro riassuntivo'!D12</f>
        <v xml:space="preserve">IMPRESA CAPOFILA </v>
      </c>
      <c r="B3" s="599"/>
      <c r="C3" s="599"/>
      <c r="D3" s="599"/>
      <c r="E3" s="599"/>
      <c r="F3" s="599"/>
      <c r="G3" s="599"/>
      <c r="H3" s="599"/>
      <c r="I3" s="599"/>
      <c r="J3" s="599"/>
      <c r="K3" s="599"/>
      <c r="L3" s="599"/>
      <c r="M3" s="600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  <c r="BB3" s="306"/>
      <c r="BC3" s="306"/>
      <c r="BD3" s="306"/>
      <c r="BE3" s="306"/>
      <c r="BF3" s="306"/>
      <c r="BG3" s="306"/>
      <c r="BH3" s="306"/>
      <c r="BI3" s="306"/>
      <c r="BJ3" s="306"/>
      <c r="BK3" s="306"/>
      <c r="BL3" s="306"/>
      <c r="BM3" s="306"/>
    </row>
    <row r="4" spans="1:99" s="12" customFormat="1" ht="21.65" customHeight="1" thickBot="1" x14ac:dyDescent="0.4">
      <c r="A4" s="601" t="str">
        <f>"SCHEDA COSTI PER SERVIZI DI CONSULENZA  "&amp;Anno_rendicontato</f>
        <v>SCHEDA COSTI PER SERVIZI DI CONSULENZA  2024</v>
      </c>
      <c r="B4" s="602"/>
      <c r="C4" s="602"/>
      <c r="D4" s="602"/>
      <c r="E4" s="602"/>
      <c r="F4" s="602"/>
      <c r="G4" s="602"/>
      <c r="H4" s="602"/>
      <c r="I4" s="602"/>
      <c r="J4" s="602"/>
      <c r="K4" s="602"/>
      <c r="L4" s="347" t="s">
        <v>9</v>
      </c>
      <c r="M4" s="348">
        <f>SUM(K7:K14)</f>
        <v>0</v>
      </c>
      <c r="N4" s="296"/>
      <c r="O4" s="295"/>
      <c r="P4" s="296"/>
      <c r="Q4" s="296"/>
      <c r="R4" s="296"/>
      <c r="S4" s="296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  <c r="BD4" s="295"/>
      <c r="BE4" s="295"/>
      <c r="BF4" s="295"/>
      <c r="BG4" s="295"/>
      <c r="BH4" s="295"/>
      <c r="BI4" s="295"/>
      <c r="BJ4" s="295"/>
      <c r="BK4" s="295"/>
      <c r="BL4" s="295"/>
      <c r="BM4" s="295"/>
      <c r="BN4" s="297"/>
      <c r="BO4" s="297"/>
      <c r="BP4" s="297"/>
      <c r="BQ4" s="297"/>
      <c r="BR4" s="297"/>
      <c r="BS4" s="297"/>
      <c r="BT4" s="297"/>
      <c r="BU4" s="297"/>
      <c r="BV4" s="297"/>
      <c r="BW4" s="297"/>
      <c r="BX4" s="297"/>
      <c r="BY4" s="297"/>
      <c r="BZ4" s="297"/>
      <c r="CA4" s="297"/>
      <c r="CB4" s="297"/>
      <c r="CC4" s="297"/>
      <c r="CD4" s="297"/>
      <c r="CE4" s="297"/>
      <c r="CF4" s="297"/>
      <c r="CG4" s="297"/>
      <c r="CH4" s="297"/>
      <c r="CI4" s="297"/>
      <c r="CJ4" s="297"/>
      <c r="CK4" s="297"/>
      <c r="CL4" s="297"/>
      <c r="CM4" s="297"/>
      <c r="CN4" s="297"/>
      <c r="CO4" s="297"/>
      <c r="CP4" s="297"/>
      <c r="CQ4" s="297"/>
      <c r="CR4" s="297"/>
      <c r="CS4" s="297"/>
      <c r="CT4" s="297"/>
      <c r="CU4" s="297"/>
    </row>
    <row r="5" spans="1:99" s="12" customFormat="1" ht="21.65" customHeight="1" thickBot="1" x14ac:dyDescent="0.4">
      <c r="A5" s="594" t="s">
        <v>118</v>
      </c>
      <c r="B5" s="595"/>
      <c r="C5" s="595"/>
      <c r="D5" s="595"/>
      <c r="E5" s="595"/>
      <c r="F5" s="595"/>
      <c r="G5" s="595"/>
      <c r="H5" s="595"/>
      <c r="I5" s="595"/>
      <c r="J5" s="595"/>
      <c r="K5" s="595"/>
      <c r="L5" s="595"/>
      <c r="M5" s="596"/>
      <c r="N5" s="296"/>
      <c r="O5" s="295"/>
      <c r="P5" s="296"/>
      <c r="Q5" s="296"/>
      <c r="R5" s="296"/>
      <c r="S5" s="296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  <c r="BD5" s="295"/>
      <c r="BE5" s="295"/>
      <c r="BF5" s="295"/>
      <c r="BG5" s="295"/>
      <c r="BH5" s="295"/>
      <c r="BI5" s="295"/>
      <c r="BJ5" s="295"/>
      <c r="BK5" s="295"/>
      <c r="BL5" s="295"/>
      <c r="BM5" s="295"/>
      <c r="BN5" s="297"/>
      <c r="BO5" s="297"/>
      <c r="BP5" s="297"/>
      <c r="BQ5" s="297"/>
      <c r="BR5" s="297"/>
      <c r="BS5" s="297"/>
      <c r="BT5" s="297"/>
      <c r="BU5" s="297"/>
      <c r="BV5" s="297"/>
      <c r="BW5" s="297"/>
      <c r="BX5" s="297"/>
      <c r="BY5" s="297"/>
      <c r="BZ5" s="297"/>
      <c r="CA5" s="297"/>
      <c r="CB5" s="297"/>
      <c r="CC5" s="297"/>
      <c r="CD5" s="297"/>
      <c r="CE5" s="297"/>
      <c r="CF5" s="297"/>
      <c r="CG5" s="297"/>
      <c r="CH5" s="297"/>
      <c r="CI5" s="297"/>
      <c r="CJ5" s="297"/>
      <c r="CK5" s="297"/>
      <c r="CL5" s="297"/>
      <c r="CM5" s="297"/>
      <c r="CN5" s="297"/>
      <c r="CO5" s="297"/>
      <c r="CP5" s="297"/>
      <c r="CQ5" s="297"/>
      <c r="CR5" s="297"/>
      <c r="CS5" s="297"/>
      <c r="CT5" s="297"/>
      <c r="CU5" s="297"/>
    </row>
    <row r="6" spans="1:99" s="13" customFormat="1" ht="41.15" customHeight="1" thickBot="1" x14ac:dyDescent="0.4">
      <c r="A6" s="83" t="s">
        <v>183</v>
      </c>
      <c r="B6" s="84" t="s">
        <v>56</v>
      </c>
      <c r="C6" s="84" t="s">
        <v>57</v>
      </c>
      <c r="D6" s="84" t="s">
        <v>58</v>
      </c>
      <c r="E6" s="84" t="s">
        <v>90</v>
      </c>
      <c r="F6" s="84" t="s">
        <v>96</v>
      </c>
      <c r="G6" s="84" t="s">
        <v>97</v>
      </c>
      <c r="H6" s="36" t="s">
        <v>61</v>
      </c>
      <c r="I6" s="298" t="s">
        <v>180</v>
      </c>
      <c r="J6" s="17" t="s">
        <v>181</v>
      </c>
      <c r="K6" s="333" t="s">
        <v>92</v>
      </c>
      <c r="L6" s="334" t="s">
        <v>63</v>
      </c>
      <c r="M6" s="335" t="s">
        <v>34</v>
      </c>
      <c r="N6" s="301"/>
      <c r="O6" s="182"/>
      <c r="P6" s="303"/>
      <c r="Q6" s="349"/>
      <c r="R6" s="303"/>
      <c r="S6" s="303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304"/>
      <c r="BO6" s="304"/>
      <c r="BP6" s="304"/>
      <c r="BQ6" s="304"/>
      <c r="BR6" s="304"/>
      <c r="BS6" s="304"/>
      <c r="BT6" s="304"/>
      <c r="BU6" s="304"/>
      <c r="BV6" s="304"/>
      <c r="BW6" s="304"/>
      <c r="BX6" s="304"/>
      <c r="BY6" s="304"/>
      <c r="BZ6" s="304"/>
      <c r="CA6" s="304"/>
      <c r="CB6" s="304"/>
      <c r="CC6" s="304"/>
      <c r="CD6" s="304"/>
      <c r="CE6" s="304"/>
      <c r="CF6" s="304"/>
      <c r="CG6" s="304"/>
      <c r="CH6" s="304"/>
      <c r="CI6" s="304"/>
      <c r="CJ6" s="304"/>
      <c r="CK6" s="304"/>
      <c r="CL6" s="304"/>
      <c r="CM6" s="304"/>
      <c r="CN6" s="304"/>
      <c r="CO6" s="304"/>
      <c r="CP6" s="304"/>
      <c r="CQ6" s="304"/>
      <c r="CR6" s="304"/>
      <c r="CS6" s="304"/>
      <c r="CT6" s="304"/>
      <c r="CU6" s="304"/>
    </row>
    <row r="7" spans="1:99" ht="15.65" customHeight="1" x14ac:dyDescent="0.35">
      <c r="A7" s="143"/>
      <c r="B7" s="144"/>
      <c r="C7" s="145"/>
      <c r="D7" s="76">
        <f t="shared" ref="D7:D13" si="0">Anno_rendicontato</f>
        <v>2024</v>
      </c>
      <c r="E7" s="148"/>
      <c r="F7" s="149"/>
      <c r="G7" s="149"/>
      <c r="H7" s="150"/>
      <c r="I7" s="151"/>
      <c r="J7" s="150"/>
      <c r="K7" s="152"/>
      <c r="L7" s="152"/>
      <c r="M7" s="336">
        <f>K7+L7</f>
        <v>0</v>
      </c>
      <c r="N7" s="320"/>
      <c r="P7" s="302"/>
      <c r="Q7" s="302"/>
      <c r="R7" s="302"/>
      <c r="S7" s="307"/>
    </row>
    <row r="8" spans="1:99" ht="15.65" customHeight="1" x14ac:dyDescent="0.35">
      <c r="A8" s="136"/>
      <c r="B8" s="146"/>
      <c r="C8" s="138"/>
      <c r="D8" s="58">
        <f t="shared" si="0"/>
        <v>2024</v>
      </c>
      <c r="E8" s="153"/>
      <c r="F8" s="154"/>
      <c r="G8" s="154"/>
      <c r="H8" s="155"/>
      <c r="I8" s="156"/>
      <c r="J8" s="155"/>
      <c r="K8" s="157"/>
      <c r="L8" s="157"/>
      <c r="M8" s="337">
        <f t="shared" ref="M8:M14" si="1">K8+L8</f>
        <v>0</v>
      </c>
      <c r="N8" s="320"/>
    </row>
    <row r="9" spans="1:99" ht="15.65" customHeight="1" x14ac:dyDescent="0.35">
      <c r="A9" s="136"/>
      <c r="B9" s="146"/>
      <c r="C9" s="138"/>
      <c r="D9" s="58">
        <f t="shared" si="0"/>
        <v>2024</v>
      </c>
      <c r="E9" s="153"/>
      <c r="F9" s="154"/>
      <c r="G9" s="154"/>
      <c r="H9" s="155"/>
      <c r="I9" s="156"/>
      <c r="J9" s="155"/>
      <c r="K9" s="157"/>
      <c r="L9" s="157"/>
      <c r="M9" s="337">
        <f t="shared" si="1"/>
        <v>0</v>
      </c>
      <c r="N9" s="320"/>
    </row>
    <row r="10" spans="1:99" ht="15.65" customHeight="1" x14ac:dyDescent="0.35">
      <c r="A10" s="136"/>
      <c r="B10" s="146"/>
      <c r="C10" s="138"/>
      <c r="D10" s="58">
        <f t="shared" si="0"/>
        <v>2024</v>
      </c>
      <c r="E10" s="153"/>
      <c r="F10" s="154"/>
      <c r="G10" s="154"/>
      <c r="H10" s="155"/>
      <c r="I10" s="156"/>
      <c r="J10" s="155"/>
      <c r="K10" s="157"/>
      <c r="L10" s="157"/>
      <c r="M10" s="337">
        <f t="shared" si="1"/>
        <v>0</v>
      </c>
      <c r="N10" s="320"/>
    </row>
    <row r="11" spans="1:99" ht="15.65" customHeight="1" x14ac:dyDescent="0.35">
      <c r="A11" s="136"/>
      <c r="B11" s="146"/>
      <c r="C11" s="138"/>
      <c r="D11" s="58">
        <f t="shared" si="0"/>
        <v>2024</v>
      </c>
      <c r="E11" s="153"/>
      <c r="F11" s="154"/>
      <c r="G11" s="154"/>
      <c r="H11" s="155"/>
      <c r="I11" s="156"/>
      <c r="J11" s="155"/>
      <c r="K11" s="157"/>
      <c r="L11" s="157"/>
      <c r="M11" s="337">
        <f t="shared" si="1"/>
        <v>0</v>
      </c>
      <c r="N11" s="320"/>
    </row>
    <row r="12" spans="1:99" ht="15.65" customHeight="1" x14ac:dyDescent="0.35">
      <c r="A12" s="136"/>
      <c r="B12" s="146"/>
      <c r="C12" s="138"/>
      <c r="D12" s="58">
        <f t="shared" si="0"/>
        <v>2024</v>
      </c>
      <c r="E12" s="153"/>
      <c r="F12" s="154"/>
      <c r="G12" s="154"/>
      <c r="H12" s="155"/>
      <c r="I12" s="156"/>
      <c r="J12" s="155"/>
      <c r="K12" s="157"/>
      <c r="L12" s="157"/>
      <c r="M12" s="337">
        <f t="shared" si="1"/>
        <v>0</v>
      </c>
      <c r="N12" s="320"/>
    </row>
    <row r="13" spans="1:99" ht="15.65" customHeight="1" x14ac:dyDescent="0.35">
      <c r="A13" s="136"/>
      <c r="B13" s="146"/>
      <c r="C13" s="138"/>
      <c r="D13" s="58">
        <f t="shared" si="0"/>
        <v>2024</v>
      </c>
      <c r="E13" s="153"/>
      <c r="F13" s="154"/>
      <c r="G13" s="154"/>
      <c r="H13" s="155"/>
      <c r="I13" s="156"/>
      <c r="J13" s="155"/>
      <c r="K13" s="157"/>
      <c r="L13" s="157"/>
      <c r="M13" s="337">
        <f t="shared" si="1"/>
        <v>0</v>
      </c>
      <c r="N13" s="320"/>
    </row>
    <row r="14" spans="1:99" ht="15.65" customHeight="1" thickBot="1" x14ac:dyDescent="0.4">
      <c r="A14" s="140"/>
      <c r="B14" s="147"/>
      <c r="C14" s="142"/>
      <c r="D14" s="350">
        <f t="shared" ref="D14" si="2">Anno_rendicontato</f>
        <v>2024</v>
      </c>
      <c r="E14" s="158"/>
      <c r="F14" s="158"/>
      <c r="G14" s="158"/>
      <c r="H14" s="159"/>
      <c r="I14" s="160"/>
      <c r="J14" s="159"/>
      <c r="K14" s="161"/>
      <c r="L14" s="161"/>
      <c r="M14" s="338">
        <f t="shared" si="1"/>
        <v>0</v>
      </c>
      <c r="N14" s="320"/>
    </row>
    <row r="15" spans="1:99" s="306" customFormat="1" ht="20.149999999999999" customHeight="1" thickBot="1" x14ac:dyDescent="0.4">
      <c r="C15" s="310"/>
      <c r="D15" s="310"/>
      <c r="E15" s="310"/>
      <c r="F15" s="310"/>
      <c r="G15" s="310"/>
      <c r="H15" s="310"/>
      <c r="I15" s="311"/>
      <c r="J15" s="310"/>
      <c r="K15" s="339">
        <f>SUM(K7:K14)</f>
        <v>0</v>
      </c>
      <c r="L15" s="339">
        <f>SUM(L7:L14)</f>
        <v>0</v>
      </c>
      <c r="M15" s="312">
        <f>SUM(M7:M14)</f>
        <v>0</v>
      </c>
      <c r="N15" s="315"/>
    </row>
    <row r="16" spans="1:99" s="306" customFormat="1" ht="15" thickBot="1" x14ac:dyDescent="0.4">
      <c r="I16" s="316"/>
      <c r="K16" s="340"/>
      <c r="L16" s="340"/>
      <c r="M16" s="317"/>
    </row>
    <row r="17" spans="1:99" s="12" customFormat="1" ht="21.65" customHeight="1" thickBot="1" x14ac:dyDescent="0.4">
      <c r="A17" s="601" t="str">
        <f>"SCHEDA COSTI PER SERVIZI DI CONSULENZA  "&amp;Anno_rendicontato</f>
        <v>SCHEDA COSTI PER SERVIZI DI CONSULENZA  2024</v>
      </c>
      <c r="B17" s="602"/>
      <c r="C17" s="602"/>
      <c r="D17" s="602"/>
      <c r="E17" s="602"/>
      <c r="F17" s="602"/>
      <c r="G17" s="602"/>
      <c r="H17" s="602"/>
      <c r="I17" s="602"/>
      <c r="J17" s="602"/>
      <c r="K17" s="602"/>
      <c r="L17" s="347" t="s">
        <v>9</v>
      </c>
      <c r="M17" s="348">
        <f>SUM(K20:K27)</f>
        <v>0</v>
      </c>
      <c r="N17" s="296"/>
      <c r="O17" s="295"/>
      <c r="P17" s="296"/>
      <c r="Q17" s="296"/>
      <c r="R17" s="296"/>
      <c r="S17" s="296"/>
      <c r="T17" s="295"/>
      <c r="U17" s="295"/>
      <c r="V17" s="295"/>
      <c r="W17" s="295"/>
      <c r="X17" s="295"/>
      <c r="Y17" s="295"/>
      <c r="Z17" s="295"/>
      <c r="AA17" s="295"/>
      <c r="AB17" s="295"/>
      <c r="AC17" s="295"/>
      <c r="AD17" s="295"/>
      <c r="AE17" s="295"/>
      <c r="AF17" s="295"/>
      <c r="AG17" s="295"/>
      <c r="AH17" s="295"/>
      <c r="AI17" s="295"/>
      <c r="AJ17" s="295"/>
      <c r="AK17" s="295"/>
      <c r="AL17" s="295"/>
      <c r="AM17" s="295"/>
      <c r="AN17" s="295"/>
      <c r="AO17" s="295"/>
      <c r="AP17" s="295"/>
      <c r="AQ17" s="295"/>
      <c r="AR17" s="295"/>
      <c r="AS17" s="295"/>
      <c r="AT17" s="295"/>
      <c r="AU17" s="295"/>
      <c r="AV17" s="295"/>
      <c r="AW17" s="295"/>
      <c r="AX17" s="295"/>
      <c r="AY17" s="295"/>
      <c r="AZ17" s="295"/>
      <c r="BA17" s="295"/>
      <c r="BB17" s="295"/>
      <c r="BC17" s="295"/>
      <c r="BD17" s="295"/>
      <c r="BE17" s="295"/>
      <c r="BF17" s="295"/>
      <c r="BG17" s="295"/>
      <c r="BH17" s="295"/>
      <c r="BI17" s="295"/>
      <c r="BJ17" s="295"/>
      <c r="BK17" s="295"/>
      <c r="BL17" s="295"/>
      <c r="BM17" s="295"/>
      <c r="BN17" s="297"/>
      <c r="BO17" s="297"/>
      <c r="BP17" s="297"/>
      <c r="BQ17" s="297"/>
      <c r="BR17" s="297"/>
      <c r="BS17" s="297"/>
      <c r="BT17" s="297"/>
      <c r="BU17" s="297"/>
      <c r="BV17" s="297"/>
      <c r="BW17" s="297"/>
      <c r="BX17" s="297"/>
      <c r="BY17" s="297"/>
      <c r="BZ17" s="297"/>
      <c r="CA17" s="297"/>
      <c r="CB17" s="297"/>
      <c r="CC17" s="297"/>
      <c r="CD17" s="297"/>
      <c r="CE17" s="297"/>
      <c r="CF17" s="297"/>
      <c r="CG17" s="297"/>
      <c r="CH17" s="297"/>
      <c r="CI17" s="297"/>
      <c r="CJ17" s="297"/>
      <c r="CK17" s="297"/>
      <c r="CL17" s="297"/>
      <c r="CM17" s="297"/>
      <c r="CN17" s="297"/>
      <c r="CO17" s="297"/>
      <c r="CP17" s="297"/>
      <c r="CQ17" s="297"/>
      <c r="CR17" s="297"/>
      <c r="CS17" s="297"/>
      <c r="CT17" s="297"/>
      <c r="CU17" s="297"/>
    </row>
    <row r="18" spans="1:99" s="12" customFormat="1" ht="21.65" customHeight="1" thickBot="1" x14ac:dyDescent="0.4">
      <c r="A18" s="594" t="s">
        <v>119</v>
      </c>
      <c r="B18" s="595"/>
      <c r="C18" s="595"/>
      <c r="D18" s="595"/>
      <c r="E18" s="595"/>
      <c r="F18" s="595"/>
      <c r="G18" s="595"/>
      <c r="H18" s="595"/>
      <c r="I18" s="595"/>
      <c r="J18" s="595"/>
      <c r="K18" s="595"/>
      <c r="L18" s="595"/>
      <c r="M18" s="596"/>
      <c r="N18" s="296"/>
      <c r="O18" s="295"/>
      <c r="P18" s="296"/>
      <c r="Q18" s="296"/>
      <c r="R18" s="296"/>
      <c r="S18" s="296"/>
      <c r="T18" s="295"/>
      <c r="U18" s="295"/>
      <c r="V18" s="295"/>
      <c r="W18" s="295"/>
      <c r="X18" s="295"/>
      <c r="Y18" s="295"/>
      <c r="Z18" s="295"/>
      <c r="AA18" s="295"/>
      <c r="AB18" s="295"/>
      <c r="AC18" s="295"/>
      <c r="AD18" s="295"/>
      <c r="AE18" s="295"/>
      <c r="AF18" s="295"/>
      <c r="AG18" s="295"/>
      <c r="AH18" s="295"/>
      <c r="AI18" s="295"/>
      <c r="AJ18" s="295"/>
      <c r="AK18" s="295"/>
      <c r="AL18" s="295"/>
      <c r="AM18" s="295"/>
      <c r="AN18" s="295"/>
      <c r="AO18" s="295"/>
      <c r="AP18" s="295"/>
      <c r="AQ18" s="295"/>
      <c r="AR18" s="295"/>
      <c r="AS18" s="295"/>
      <c r="AT18" s="295"/>
      <c r="AU18" s="295"/>
      <c r="AV18" s="295"/>
      <c r="AW18" s="295"/>
      <c r="AX18" s="295"/>
      <c r="AY18" s="295"/>
      <c r="AZ18" s="295"/>
      <c r="BA18" s="295"/>
      <c r="BB18" s="295"/>
      <c r="BC18" s="295"/>
      <c r="BD18" s="295"/>
      <c r="BE18" s="295"/>
      <c r="BF18" s="295"/>
      <c r="BG18" s="295"/>
      <c r="BH18" s="295"/>
      <c r="BI18" s="295"/>
      <c r="BJ18" s="295"/>
      <c r="BK18" s="295"/>
      <c r="BL18" s="295"/>
      <c r="BM18" s="295"/>
      <c r="BN18" s="297"/>
      <c r="BO18" s="297"/>
      <c r="BP18" s="297"/>
      <c r="BQ18" s="297"/>
      <c r="BR18" s="297"/>
      <c r="BS18" s="297"/>
      <c r="BT18" s="297"/>
      <c r="BU18" s="297"/>
      <c r="BV18" s="297"/>
      <c r="BW18" s="297"/>
      <c r="BX18" s="297"/>
      <c r="BY18" s="297"/>
      <c r="BZ18" s="297"/>
      <c r="CA18" s="297"/>
      <c r="CB18" s="297"/>
      <c r="CC18" s="297"/>
      <c r="CD18" s="297"/>
      <c r="CE18" s="297"/>
      <c r="CF18" s="297"/>
      <c r="CG18" s="297"/>
      <c r="CH18" s="297"/>
      <c r="CI18" s="297"/>
      <c r="CJ18" s="297"/>
      <c r="CK18" s="297"/>
      <c r="CL18" s="297"/>
      <c r="CM18" s="297"/>
      <c r="CN18" s="297"/>
      <c r="CO18" s="297"/>
      <c r="CP18" s="297"/>
      <c r="CQ18" s="297"/>
      <c r="CR18" s="297"/>
      <c r="CS18" s="297"/>
      <c r="CT18" s="297"/>
      <c r="CU18" s="297"/>
    </row>
    <row r="19" spans="1:99" s="13" customFormat="1" ht="41.15" customHeight="1" thickBot="1" x14ac:dyDescent="0.4">
      <c r="A19" s="83" t="s">
        <v>95</v>
      </c>
      <c r="B19" s="84" t="s">
        <v>56</v>
      </c>
      <c r="C19" s="84" t="s">
        <v>57</v>
      </c>
      <c r="D19" s="84" t="s">
        <v>58</v>
      </c>
      <c r="E19" s="84" t="s">
        <v>90</v>
      </c>
      <c r="F19" s="84" t="s">
        <v>96</v>
      </c>
      <c r="G19" s="84" t="s">
        <v>97</v>
      </c>
      <c r="H19" s="36" t="s">
        <v>61</v>
      </c>
      <c r="I19" s="298" t="s">
        <v>180</v>
      </c>
      <c r="J19" s="17" t="s">
        <v>181</v>
      </c>
      <c r="K19" s="333" t="s">
        <v>92</v>
      </c>
      <c r="L19" s="334" t="s">
        <v>63</v>
      </c>
      <c r="M19" s="335" t="s">
        <v>34</v>
      </c>
      <c r="N19" s="301"/>
      <c r="O19" s="182"/>
      <c r="P19" s="303"/>
      <c r="Q19" s="349"/>
      <c r="R19" s="303"/>
      <c r="S19" s="303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182"/>
      <c r="BA19" s="182"/>
      <c r="BB19" s="182"/>
      <c r="BC19" s="182"/>
      <c r="BD19" s="182"/>
      <c r="BE19" s="182"/>
      <c r="BF19" s="182"/>
      <c r="BG19" s="182"/>
      <c r="BH19" s="182"/>
      <c r="BI19" s="182"/>
      <c r="BJ19" s="182"/>
      <c r="BK19" s="182"/>
      <c r="BL19" s="182"/>
      <c r="BM19" s="182"/>
      <c r="BN19" s="304"/>
      <c r="BO19" s="304"/>
      <c r="BP19" s="304"/>
      <c r="BQ19" s="304"/>
      <c r="BR19" s="304"/>
      <c r="BS19" s="304"/>
      <c r="BT19" s="304"/>
      <c r="BU19" s="304"/>
      <c r="BV19" s="304"/>
      <c r="BW19" s="304"/>
      <c r="BX19" s="304"/>
      <c r="BY19" s="304"/>
      <c r="BZ19" s="304"/>
      <c r="CA19" s="304"/>
      <c r="CB19" s="304"/>
      <c r="CC19" s="304"/>
      <c r="CD19" s="304"/>
      <c r="CE19" s="304"/>
      <c r="CF19" s="304"/>
      <c r="CG19" s="304"/>
      <c r="CH19" s="304"/>
      <c r="CI19" s="304"/>
      <c r="CJ19" s="304"/>
      <c r="CK19" s="304"/>
      <c r="CL19" s="304"/>
      <c r="CM19" s="304"/>
      <c r="CN19" s="304"/>
      <c r="CO19" s="304"/>
      <c r="CP19" s="304"/>
      <c r="CQ19" s="304"/>
      <c r="CR19" s="304"/>
      <c r="CS19" s="304"/>
      <c r="CT19" s="304"/>
      <c r="CU19" s="304"/>
    </row>
    <row r="20" spans="1:99" ht="15.65" customHeight="1" x14ac:dyDescent="0.35">
      <c r="A20" s="143"/>
      <c r="B20" s="144"/>
      <c r="C20" s="145"/>
      <c r="D20" s="76">
        <f t="shared" ref="D20:D27" si="3">Anno_rendicontato</f>
        <v>2024</v>
      </c>
      <c r="E20" s="148"/>
      <c r="F20" s="149"/>
      <c r="G20" s="149"/>
      <c r="H20" s="150"/>
      <c r="I20" s="151"/>
      <c r="J20" s="150"/>
      <c r="K20" s="152"/>
      <c r="L20" s="152"/>
      <c r="M20" s="336">
        <f>K20+L20</f>
        <v>0</v>
      </c>
      <c r="N20" s="320"/>
      <c r="P20" s="302"/>
      <c r="Q20" s="302"/>
      <c r="R20" s="302"/>
      <c r="S20" s="307"/>
    </row>
    <row r="21" spans="1:99" ht="15.65" customHeight="1" x14ac:dyDescent="0.35">
      <c r="A21" s="136"/>
      <c r="B21" s="146"/>
      <c r="C21" s="138"/>
      <c r="D21" s="58">
        <f t="shared" si="3"/>
        <v>2024</v>
      </c>
      <c r="E21" s="153"/>
      <c r="F21" s="154"/>
      <c r="G21" s="154"/>
      <c r="H21" s="155"/>
      <c r="I21" s="156"/>
      <c r="J21" s="155"/>
      <c r="K21" s="157"/>
      <c r="L21" s="157"/>
      <c r="M21" s="337">
        <f t="shared" ref="M21:M27" si="4">K21+L21</f>
        <v>0</v>
      </c>
      <c r="N21" s="320"/>
    </row>
    <row r="22" spans="1:99" ht="15.65" customHeight="1" x14ac:dyDescent="0.35">
      <c r="A22" s="136"/>
      <c r="B22" s="146"/>
      <c r="C22" s="138"/>
      <c r="D22" s="58">
        <f t="shared" si="3"/>
        <v>2024</v>
      </c>
      <c r="E22" s="153"/>
      <c r="F22" s="154"/>
      <c r="G22" s="154"/>
      <c r="H22" s="155"/>
      <c r="I22" s="156"/>
      <c r="J22" s="155"/>
      <c r="K22" s="157"/>
      <c r="L22" s="157"/>
      <c r="M22" s="337">
        <f t="shared" si="4"/>
        <v>0</v>
      </c>
      <c r="N22" s="320"/>
    </row>
    <row r="23" spans="1:99" ht="15.65" customHeight="1" x14ac:dyDescent="0.35">
      <c r="A23" s="136"/>
      <c r="B23" s="146"/>
      <c r="C23" s="138"/>
      <c r="D23" s="58">
        <f t="shared" si="3"/>
        <v>2024</v>
      </c>
      <c r="E23" s="153"/>
      <c r="F23" s="154"/>
      <c r="G23" s="154"/>
      <c r="H23" s="155"/>
      <c r="I23" s="156"/>
      <c r="J23" s="155"/>
      <c r="K23" s="157"/>
      <c r="L23" s="157"/>
      <c r="M23" s="337">
        <f t="shared" si="4"/>
        <v>0</v>
      </c>
      <c r="N23" s="320"/>
    </row>
    <row r="24" spans="1:99" ht="15.65" customHeight="1" x14ac:dyDescent="0.35">
      <c r="A24" s="136"/>
      <c r="B24" s="146"/>
      <c r="C24" s="138"/>
      <c r="D24" s="58">
        <f t="shared" si="3"/>
        <v>2024</v>
      </c>
      <c r="E24" s="153"/>
      <c r="F24" s="154"/>
      <c r="G24" s="154"/>
      <c r="H24" s="155"/>
      <c r="I24" s="156"/>
      <c r="J24" s="155"/>
      <c r="K24" s="157"/>
      <c r="L24" s="157"/>
      <c r="M24" s="337">
        <f t="shared" si="4"/>
        <v>0</v>
      </c>
      <c r="N24" s="320"/>
    </row>
    <row r="25" spans="1:99" ht="15.65" customHeight="1" x14ac:dyDescent="0.35">
      <c r="A25" s="136"/>
      <c r="B25" s="146"/>
      <c r="C25" s="138"/>
      <c r="D25" s="58">
        <f t="shared" si="3"/>
        <v>2024</v>
      </c>
      <c r="E25" s="153"/>
      <c r="F25" s="154"/>
      <c r="G25" s="154"/>
      <c r="H25" s="155"/>
      <c r="I25" s="156"/>
      <c r="J25" s="155"/>
      <c r="K25" s="157"/>
      <c r="L25" s="157"/>
      <c r="M25" s="337">
        <f t="shared" si="4"/>
        <v>0</v>
      </c>
      <c r="N25" s="320"/>
    </row>
    <row r="26" spans="1:99" ht="15.65" customHeight="1" x14ac:dyDescent="0.35">
      <c r="A26" s="136"/>
      <c r="B26" s="146"/>
      <c r="C26" s="138"/>
      <c r="D26" s="58">
        <f t="shared" si="3"/>
        <v>2024</v>
      </c>
      <c r="E26" s="153"/>
      <c r="F26" s="154"/>
      <c r="G26" s="154"/>
      <c r="H26" s="155"/>
      <c r="I26" s="156"/>
      <c r="J26" s="155"/>
      <c r="K26" s="157"/>
      <c r="L26" s="157"/>
      <c r="M26" s="337">
        <f t="shared" si="4"/>
        <v>0</v>
      </c>
      <c r="N26" s="320"/>
    </row>
    <row r="27" spans="1:99" ht="15.65" customHeight="1" thickBot="1" x14ac:dyDescent="0.4">
      <c r="A27" s="140"/>
      <c r="B27" s="147"/>
      <c r="C27" s="142"/>
      <c r="D27" s="350">
        <f t="shared" si="3"/>
        <v>2024</v>
      </c>
      <c r="E27" s="158"/>
      <c r="F27" s="158"/>
      <c r="G27" s="158"/>
      <c r="H27" s="159"/>
      <c r="I27" s="160"/>
      <c r="J27" s="159"/>
      <c r="K27" s="161"/>
      <c r="L27" s="161"/>
      <c r="M27" s="338">
        <f t="shared" si="4"/>
        <v>0</v>
      </c>
      <c r="N27" s="320"/>
    </row>
    <row r="28" spans="1:99" s="306" customFormat="1" ht="20.149999999999999" customHeight="1" thickBot="1" x14ac:dyDescent="0.4">
      <c r="C28" s="310"/>
      <c r="D28" s="310"/>
      <c r="E28" s="310"/>
      <c r="F28" s="310"/>
      <c r="G28" s="310"/>
      <c r="H28" s="310"/>
      <c r="I28" s="311"/>
      <c r="J28" s="310"/>
      <c r="K28" s="339">
        <f>SUM(K20:K27)</f>
        <v>0</v>
      </c>
      <c r="L28" s="339">
        <f>SUM(L20:L27)</f>
        <v>0</v>
      </c>
      <c r="M28" s="339">
        <f>SUM(M20:M27)</f>
        <v>0</v>
      </c>
      <c r="N28" s="315"/>
    </row>
    <row r="29" spans="1:99" s="306" customFormat="1" ht="17.5" customHeight="1" x14ac:dyDescent="0.35">
      <c r="I29" s="316"/>
      <c r="K29" s="340"/>
      <c r="L29" s="340"/>
      <c r="M29" s="340"/>
    </row>
    <row r="30" spans="1:99" s="306" customFormat="1" ht="17.5" customHeight="1" x14ac:dyDescent="0.35">
      <c r="I30" s="316"/>
      <c r="K30" s="340"/>
      <c r="L30" s="340"/>
      <c r="M30" s="340"/>
    </row>
    <row r="31" spans="1:99" s="306" customFormat="1" ht="17.5" customHeight="1" thickBot="1" x14ac:dyDescent="0.4">
      <c r="I31" s="316"/>
      <c r="K31" s="340"/>
      <c r="L31" s="340"/>
      <c r="M31" s="340"/>
    </row>
    <row r="32" spans="1:99" s="308" customFormat="1" ht="21.65" customHeight="1" thickBot="1" x14ac:dyDescent="0.4">
      <c r="A32" s="598" t="str">
        <f xml:space="preserve"> "IMPRESA PARTNER " &amp;'Quadro riassuntivo'!D17</f>
        <v xml:space="preserve">IMPRESA PARTNER </v>
      </c>
      <c r="B32" s="599"/>
      <c r="C32" s="599"/>
      <c r="D32" s="599"/>
      <c r="E32" s="599"/>
      <c r="F32" s="599"/>
      <c r="G32" s="599"/>
      <c r="H32" s="599"/>
      <c r="I32" s="599"/>
      <c r="J32" s="599"/>
      <c r="K32" s="599"/>
      <c r="L32" s="599"/>
      <c r="M32" s="600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6"/>
      <c r="AD32" s="306"/>
      <c r="AE32" s="306"/>
      <c r="AF32" s="306"/>
      <c r="AG32" s="306"/>
      <c r="AH32" s="306"/>
      <c r="AI32" s="306"/>
      <c r="AJ32" s="306"/>
      <c r="AK32" s="306"/>
      <c r="AL32" s="306"/>
      <c r="AM32" s="306"/>
      <c r="AN32" s="306"/>
      <c r="AO32" s="306"/>
      <c r="AP32" s="306"/>
      <c r="AQ32" s="306"/>
      <c r="AR32" s="306"/>
      <c r="AS32" s="306"/>
      <c r="AT32" s="306"/>
      <c r="AU32" s="306"/>
      <c r="AV32" s="306"/>
      <c r="AW32" s="306"/>
      <c r="AX32" s="306"/>
      <c r="AY32" s="306"/>
      <c r="AZ32" s="306"/>
      <c r="BA32" s="306"/>
      <c r="BB32" s="306"/>
      <c r="BC32" s="306"/>
      <c r="BD32" s="306"/>
      <c r="BE32" s="306"/>
      <c r="BF32" s="306"/>
      <c r="BG32" s="306"/>
      <c r="BH32" s="306"/>
      <c r="BI32" s="306"/>
      <c r="BJ32" s="306"/>
      <c r="BK32" s="306"/>
      <c r="BL32" s="306"/>
      <c r="BM32" s="306"/>
    </row>
    <row r="33" spans="1:99" s="12" customFormat="1" ht="21.65" customHeight="1" thickBot="1" x14ac:dyDescent="0.4">
      <c r="A33" s="601" t="str">
        <f>"SCHEDA COSTI PER SERVIZI DI CONSULENZA  "&amp;Anno_rendicontato</f>
        <v>SCHEDA COSTI PER SERVIZI DI CONSULENZA  2024</v>
      </c>
      <c r="B33" s="602"/>
      <c r="C33" s="602"/>
      <c r="D33" s="602"/>
      <c r="E33" s="602"/>
      <c r="F33" s="602"/>
      <c r="G33" s="602"/>
      <c r="H33" s="602"/>
      <c r="I33" s="602"/>
      <c r="J33" s="602"/>
      <c r="K33" s="602"/>
      <c r="L33" s="347" t="s">
        <v>9</v>
      </c>
      <c r="M33" s="348">
        <f>SUM(K36:K43)</f>
        <v>0</v>
      </c>
      <c r="N33" s="296"/>
      <c r="O33" s="295"/>
      <c r="P33" s="296"/>
      <c r="Q33" s="296"/>
      <c r="R33" s="296"/>
      <c r="S33" s="296"/>
      <c r="T33" s="295"/>
      <c r="U33" s="295"/>
      <c r="V33" s="295"/>
      <c r="W33" s="295"/>
      <c r="X33" s="295"/>
      <c r="Y33" s="295"/>
      <c r="Z33" s="295"/>
      <c r="AA33" s="295"/>
      <c r="AB33" s="295"/>
      <c r="AC33" s="295"/>
      <c r="AD33" s="295"/>
      <c r="AE33" s="295"/>
      <c r="AF33" s="295"/>
      <c r="AG33" s="295"/>
      <c r="AH33" s="295"/>
      <c r="AI33" s="295"/>
      <c r="AJ33" s="295"/>
      <c r="AK33" s="295"/>
      <c r="AL33" s="295"/>
      <c r="AM33" s="295"/>
      <c r="AN33" s="295"/>
      <c r="AO33" s="295"/>
      <c r="AP33" s="295"/>
      <c r="AQ33" s="295"/>
      <c r="AR33" s="295"/>
      <c r="AS33" s="295"/>
      <c r="AT33" s="295"/>
      <c r="AU33" s="295"/>
      <c r="AV33" s="295"/>
      <c r="AW33" s="295"/>
      <c r="AX33" s="295"/>
      <c r="AY33" s="295"/>
      <c r="AZ33" s="295"/>
      <c r="BA33" s="295"/>
      <c r="BB33" s="295"/>
      <c r="BC33" s="295"/>
      <c r="BD33" s="295"/>
      <c r="BE33" s="295"/>
      <c r="BF33" s="295"/>
      <c r="BG33" s="295"/>
      <c r="BH33" s="295"/>
      <c r="BI33" s="295"/>
      <c r="BJ33" s="295"/>
      <c r="BK33" s="295"/>
      <c r="BL33" s="295"/>
      <c r="BM33" s="295"/>
      <c r="BN33" s="297"/>
      <c r="BO33" s="297"/>
      <c r="BP33" s="297"/>
      <c r="BQ33" s="297"/>
      <c r="BR33" s="297"/>
      <c r="BS33" s="297"/>
      <c r="BT33" s="297"/>
      <c r="BU33" s="297"/>
      <c r="BV33" s="297"/>
      <c r="BW33" s="297"/>
      <c r="BX33" s="297"/>
      <c r="BY33" s="297"/>
      <c r="BZ33" s="297"/>
      <c r="CA33" s="297"/>
      <c r="CB33" s="297"/>
      <c r="CC33" s="297"/>
      <c r="CD33" s="297"/>
      <c r="CE33" s="297"/>
      <c r="CF33" s="297"/>
      <c r="CG33" s="297"/>
      <c r="CH33" s="297"/>
      <c r="CI33" s="297"/>
      <c r="CJ33" s="297"/>
      <c r="CK33" s="297"/>
      <c r="CL33" s="297"/>
      <c r="CM33" s="297"/>
      <c r="CN33" s="297"/>
      <c r="CO33" s="297"/>
      <c r="CP33" s="297"/>
      <c r="CQ33" s="297"/>
      <c r="CR33" s="297"/>
      <c r="CS33" s="297"/>
      <c r="CT33" s="297"/>
      <c r="CU33" s="297"/>
    </row>
    <row r="34" spans="1:99" s="12" customFormat="1" ht="21.65" customHeight="1" thickBot="1" x14ac:dyDescent="0.4">
      <c r="A34" s="594" t="s">
        <v>118</v>
      </c>
      <c r="B34" s="595"/>
      <c r="C34" s="595"/>
      <c r="D34" s="595"/>
      <c r="E34" s="595"/>
      <c r="F34" s="595"/>
      <c r="G34" s="595"/>
      <c r="H34" s="595"/>
      <c r="I34" s="595"/>
      <c r="J34" s="595"/>
      <c r="K34" s="595"/>
      <c r="L34" s="595"/>
      <c r="M34" s="596"/>
      <c r="N34" s="296"/>
      <c r="O34" s="295"/>
      <c r="P34" s="296"/>
      <c r="Q34" s="296"/>
      <c r="R34" s="296"/>
      <c r="S34" s="296"/>
      <c r="T34" s="295"/>
      <c r="U34" s="295"/>
      <c r="V34" s="295"/>
      <c r="W34" s="295"/>
      <c r="X34" s="295"/>
      <c r="Y34" s="295"/>
      <c r="Z34" s="295"/>
      <c r="AA34" s="295"/>
      <c r="AB34" s="295"/>
      <c r="AC34" s="295"/>
      <c r="AD34" s="295"/>
      <c r="AE34" s="295"/>
      <c r="AF34" s="295"/>
      <c r="AG34" s="295"/>
      <c r="AH34" s="295"/>
      <c r="AI34" s="295"/>
      <c r="AJ34" s="295"/>
      <c r="AK34" s="295"/>
      <c r="AL34" s="295"/>
      <c r="AM34" s="295"/>
      <c r="AN34" s="295"/>
      <c r="AO34" s="295"/>
      <c r="AP34" s="295"/>
      <c r="AQ34" s="295"/>
      <c r="AR34" s="295"/>
      <c r="AS34" s="295"/>
      <c r="AT34" s="295"/>
      <c r="AU34" s="295"/>
      <c r="AV34" s="295"/>
      <c r="AW34" s="295"/>
      <c r="AX34" s="295"/>
      <c r="AY34" s="295"/>
      <c r="AZ34" s="295"/>
      <c r="BA34" s="295"/>
      <c r="BB34" s="295"/>
      <c r="BC34" s="295"/>
      <c r="BD34" s="295"/>
      <c r="BE34" s="295"/>
      <c r="BF34" s="295"/>
      <c r="BG34" s="295"/>
      <c r="BH34" s="295"/>
      <c r="BI34" s="295"/>
      <c r="BJ34" s="295"/>
      <c r="BK34" s="295"/>
      <c r="BL34" s="295"/>
      <c r="BM34" s="295"/>
      <c r="BN34" s="297"/>
      <c r="BO34" s="297"/>
      <c r="BP34" s="297"/>
      <c r="BQ34" s="297"/>
      <c r="BR34" s="297"/>
      <c r="BS34" s="297"/>
      <c r="BT34" s="297"/>
      <c r="BU34" s="297"/>
      <c r="BV34" s="297"/>
      <c r="BW34" s="297"/>
      <c r="BX34" s="297"/>
      <c r="BY34" s="297"/>
      <c r="BZ34" s="297"/>
      <c r="CA34" s="297"/>
      <c r="CB34" s="297"/>
      <c r="CC34" s="297"/>
      <c r="CD34" s="297"/>
      <c r="CE34" s="297"/>
      <c r="CF34" s="297"/>
      <c r="CG34" s="297"/>
      <c r="CH34" s="297"/>
      <c r="CI34" s="297"/>
      <c r="CJ34" s="297"/>
      <c r="CK34" s="297"/>
      <c r="CL34" s="297"/>
      <c r="CM34" s="297"/>
      <c r="CN34" s="297"/>
      <c r="CO34" s="297"/>
      <c r="CP34" s="297"/>
      <c r="CQ34" s="297"/>
      <c r="CR34" s="297"/>
      <c r="CS34" s="297"/>
      <c r="CT34" s="297"/>
      <c r="CU34" s="297"/>
    </row>
    <row r="35" spans="1:99" s="13" customFormat="1" ht="41.15" customHeight="1" thickBot="1" x14ac:dyDescent="0.4">
      <c r="A35" s="83" t="s">
        <v>95</v>
      </c>
      <c r="B35" s="84" t="s">
        <v>56</v>
      </c>
      <c r="C35" s="84" t="s">
        <v>57</v>
      </c>
      <c r="D35" s="84" t="s">
        <v>58</v>
      </c>
      <c r="E35" s="84" t="s">
        <v>90</v>
      </c>
      <c r="F35" s="84" t="s">
        <v>96</v>
      </c>
      <c r="G35" s="84" t="s">
        <v>97</v>
      </c>
      <c r="H35" s="36" t="s">
        <v>61</v>
      </c>
      <c r="I35" s="298" t="s">
        <v>180</v>
      </c>
      <c r="J35" s="17" t="s">
        <v>181</v>
      </c>
      <c r="K35" s="333" t="s">
        <v>92</v>
      </c>
      <c r="L35" s="334" t="s">
        <v>63</v>
      </c>
      <c r="M35" s="335" t="s">
        <v>34</v>
      </c>
      <c r="N35" s="301"/>
      <c r="O35" s="182"/>
      <c r="P35" s="303"/>
      <c r="Q35" s="349"/>
      <c r="R35" s="303"/>
      <c r="S35" s="303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182"/>
      <c r="BE35" s="182"/>
      <c r="BF35" s="182"/>
      <c r="BG35" s="182"/>
      <c r="BH35" s="182"/>
      <c r="BI35" s="182"/>
      <c r="BJ35" s="182"/>
      <c r="BK35" s="182"/>
      <c r="BL35" s="182"/>
      <c r="BM35" s="182"/>
      <c r="BN35" s="304"/>
      <c r="BO35" s="304"/>
      <c r="BP35" s="304"/>
      <c r="BQ35" s="304"/>
      <c r="BR35" s="304"/>
      <c r="BS35" s="304"/>
      <c r="BT35" s="304"/>
      <c r="BU35" s="304"/>
      <c r="BV35" s="304"/>
      <c r="BW35" s="304"/>
      <c r="BX35" s="304"/>
      <c r="BY35" s="304"/>
      <c r="BZ35" s="304"/>
      <c r="CA35" s="304"/>
      <c r="CB35" s="304"/>
      <c r="CC35" s="304"/>
      <c r="CD35" s="304"/>
      <c r="CE35" s="304"/>
      <c r="CF35" s="304"/>
      <c r="CG35" s="304"/>
      <c r="CH35" s="304"/>
      <c r="CI35" s="304"/>
      <c r="CJ35" s="304"/>
      <c r="CK35" s="304"/>
      <c r="CL35" s="304"/>
      <c r="CM35" s="304"/>
      <c r="CN35" s="304"/>
      <c r="CO35" s="304"/>
      <c r="CP35" s="304"/>
      <c r="CQ35" s="304"/>
      <c r="CR35" s="304"/>
      <c r="CS35" s="304"/>
      <c r="CT35" s="304"/>
      <c r="CU35" s="304"/>
    </row>
    <row r="36" spans="1:99" ht="15.65" customHeight="1" x14ac:dyDescent="0.35">
      <c r="A36" s="143"/>
      <c r="B36" s="144"/>
      <c r="C36" s="145"/>
      <c r="D36" s="76">
        <f t="shared" ref="D36:D43" si="5">Anno_rendicontato</f>
        <v>2024</v>
      </c>
      <c r="E36" s="148"/>
      <c r="F36" s="149"/>
      <c r="G36" s="149"/>
      <c r="H36" s="150"/>
      <c r="I36" s="151"/>
      <c r="J36" s="150"/>
      <c r="K36" s="152"/>
      <c r="L36" s="152"/>
      <c r="M36" s="336">
        <f>K36+L36</f>
        <v>0</v>
      </c>
      <c r="N36" s="320"/>
      <c r="P36" s="302"/>
      <c r="Q36" s="302"/>
      <c r="R36" s="302"/>
      <c r="S36" s="307"/>
    </row>
    <row r="37" spans="1:99" ht="15.65" customHeight="1" x14ac:dyDescent="0.35">
      <c r="A37" s="136"/>
      <c r="B37" s="146"/>
      <c r="C37" s="138"/>
      <c r="D37" s="58">
        <f t="shared" si="5"/>
        <v>2024</v>
      </c>
      <c r="E37" s="153"/>
      <c r="F37" s="154"/>
      <c r="G37" s="154"/>
      <c r="H37" s="155"/>
      <c r="I37" s="156"/>
      <c r="J37" s="155"/>
      <c r="K37" s="157"/>
      <c r="L37" s="157"/>
      <c r="M37" s="337">
        <f t="shared" ref="M37:M43" si="6">K37+L37</f>
        <v>0</v>
      </c>
      <c r="N37" s="320"/>
    </row>
    <row r="38" spans="1:99" ht="15.65" customHeight="1" x14ac:dyDescent="0.35">
      <c r="A38" s="136"/>
      <c r="B38" s="146"/>
      <c r="C38" s="138"/>
      <c r="D38" s="58">
        <f t="shared" si="5"/>
        <v>2024</v>
      </c>
      <c r="E38" s="153"/>
      <c r="F38" s="154"/>
      <c r="G38" s="154"/>
      <c r="H38" s="155"/>
      <c r="I38" s="156"/>
      <c r="J38" s="155"/>
      <c r="K38" s="157"/>
      <c r="L38" s="157"/>
      <c r="M38" s="337">
        <f t="shared" si="6"/>
        <v>0</v>
      </c>
      <c r="N38" s="320"/>
    </row>
    <row r="39" spans="1:99" ht="15.65" customHeight="1" x14ac:dyDescent="0.35">
      <c r="A39" s="136"/>
      <c r="B39" s="146"/>
      <c r="C39" s="138"/>
      <c r="D39" s="58">
        <f t="shared" si="5"/>
        <v>2024</v>
      </c>
      <c r="E39" s="153"/>
      <c r="F39" s="154"/>
      <c r="G39" s="154"/>
      <c r="H39" s="155"/>
      <c r="I39" s="156"/>
      <c r="J39" s="155"/>
      <c r="K39" s="157"/>
      <c r="L39" s="157"/>
      <c r="M39" s="337">
        <f t="shared" si="6"/>
        <v>0</v>
      </c>
      <c r="N39" s="320"/>
    </row>
    <row r="40" spans="1:99" ht="15.65" customHeight="1" x14ac:dyDescent="0.35">
      <c r="A40" s="136"/>
      <c r="B40" s="146"/>
      <c r="C40" s="138"/>
      <c r="D40" s="58">
        <f t="shared" si="5"/>
        <v>2024</v>
      </c>
      <c r="E40" s="153"/>
      <c r="F40" s="154"/>
      <c r="G40" s="154"/>
      <c r="H40" s="155"/>
      <c r="I40" s="156"/>
      <c r="J40" s="155"/>
      <c r="K40" s="157"/>
      <c r="L40" s="157"/>
      <c r="M40" s="337">
        <f t="shared" si="6"/>
        <v>0</v>
      </c>
      <c r="N40" s="320"/>
    </row>
    <row r="41" spans="1:99" ht="15.65" customHeight="1" x14ac:dyDescent="0.35">
      <c r="A41" s="136"/>
      <c r="B41" s="146"/>
      <c r="C41" s="138"/>
      <c r="D41" s="58">
        <f t="shared" si="5"/>
        <v>2024</v>
      </c>
      <c r="E41" s="153"/>
      <c r="F41" s="154"/>
      <c r="G41" s="154"/>
      <c r="H41" s="155"/>
      <c r="I41" s="156"/>
      <c r="J41" s="155"/>
      <c r="K41" s="157"/>
      <c r="L41" s="157"/>
      <c r="M41" s="337">
        <f t="shared" si="6"/>
        <v>0</v>
      </c>
      <c r="N41" s="320"/>
    </row>
    <row r="42" spans="1:99" ht="15.65" customHeight="1" x14ac:dyDescent="0.35">
      <c r="A42" s="136"/>
      <c r="B42" s="146"/>
      <c r="C42" s="138"/>
      <c r="D42" s="58">
        <f t="shared" si="5"/>
        <v>2024</v>
      </c>
      <c r="E42" s="153"/>
      <c r="F42" s="154"/>
      <c r="G42" s="154"/>
      <c r="H42" s="155"/>
      <c r="I42" s="156"/>
      <c r="J42" s="155"/>
      <c r="K42" s="157"/>
      <c r="L42" s="157"/>
      <c r="M42" s="337">
        <f t="shared" si="6"/>
        <v>0</v>
      </c>
      <c r="N42" s="320"/>
    </row>
    <row r="43" spans="1:99" ht="15.65" customHeight="1" thickBot="1" x14ac:dyDescent="0.4">
      <c r="A43" s="140"/>
      <c r="B43" s="147"/>
      <c r="C43" s="142"/>
      <c r="D43" s="350">
        <f t="shared" si="5"/>
        <v>2024</v>
      </c>
      <c r="E43" s="158"/>
      <c r="F43" s="158"/>
      <c r="G43" s="158"/>
      <c r="H43" s="159"/>
      <c r="I43" s="160"/>
      <c r="J43" s="159"/>
      <c r="K43" s="161"/>
      <c r="L43" s="161"/>
      <c r="M43" s="338">
        <f t="shared" si="6"/>
        <v>0</v>
      </c>
      <c r="N43" s="320"/>
    </row>
    <row r="44" spans="1:99" s="306" customFormat="1" ht="20.149999999999999" customHeight="1" thickBot="1" x14ac:dyDescent="0.4">
      <c r="C44" s="310"/>
      <c r="D44" s="310"/>
      <c r="E44" s="310"/>
      <c r="F44" s="310"/>
      <c r="G44" s="310"/>
      <c r="H44" s="310"/>
      <c r="I44" s="311"/>
      <c r="J44" s="310"/>
      <c r="K44" s="339">
        <f>SUM(K36:K43)</f>
        <v>0</v>
      </c>
      <c r="L44" s="339">
        <f>SUM(L36:L43)</f>
        <v>0</v>
      </c>
      <c r="M44" s="339">
        <f>SUM(M36:M43)</f>
        <v>0</v>
      </c>
      <c r="N44" s="315"/>
    </row>
    <row r="45" spans="1:99" s="306" customFormat="1" ht="15" thickBot="1" x14ac:dyDescent="0.4">
      <c r="I45" s="316"/>
      <c r="K45" s="340"/>
      <c r="L45" s="340"/>
      <c r="M45" s="340"/>
    </row>
    <row r="46" spans="1:99" s="12" customFormat="1" ht="21.65" customHeight="1" thickBot="1" x14ac:dyDescent="0.4">
      <c r="A46" s="601" t="str">
        <f>"SCHEDA COSTI PER SERVIZI DI CONSULENZA  "&amp;Anno_rendicontato</f>
        <v>SCHEDA COSTI PER SERVIZI DI CONSULENZA  2024</v>
      </c>
      <c r="B46" s="602"/>
      <c r="C46" s="602"/>
      <c r="D46" s="602"/>
      <c r="E46" s="602"/>
      <c r="F46" s="602"/>
      <c r="G46" s="602"/>
      <c r="H46" s="602"/>
      <c r="I46" s="602"/>
      <c r="J46" s="602"/>
      <c r="K46" s="602"/>
      <c r="L46" s="347" t="s">
        <v>9</v>
      </c>
      <c r="M46" s="348">
        <f>SUM(K49:K56)</f>
        <v>0</v>
      </c>
      <c r="N46" s="296"/>
      <c r="O46" s="295"/>
      <c r="P46" s="296"/>
      <c r="Q46" s="296"/>
      <c r="R46" s="296"/>
      <c r="S46" s="296"/>
      <c r="T46" s="295"/>
      <c r="U46" s="295"/>
      <c r="V46" s="295"/>
      <c r="W46" s="295"/>
      <c r="X46" s="295"/>
      <c r="Y46" s="295"/>
      <c r="Z46" s="295"/>
      <c r="AA46" s="295"/>
      <c r="AB46" s="295"/>
      <c r="AC46" s="295"/>
      <c r="AD46" s="295"/>
      <c r="AE46" s="295"/>
      <c r="AF46" s="295"/>
      <c r="AG46" s="295"/>
      <c r="AH46" s="295"/>
      <c r="AI46" s="295"/>
      <c r="AJ46" s="295"/>
      <c r="AK46" s="295"/>
      <c r="AL46" s="295"/>
      <c r="AM46" s="295"/>
      <c r="AN46" s="295"/>
      <c r="AO46" s="295"/>
      <c r="AP46" s="295"/>
      <c r="AQ46" s="295"/>
      <c r="AR46" s="295"/>
      <c r="AS46" s="295"/>
      <c r="AT46" s="295"/>
      <c r="AU46" s="295"/>
      <c r="AV46" s="295"/>
      <c r="AW46" s="295"/>
      <c r="AX46" s="295"/>
      <c r="AY46" s="295"/>
      <c r="AZ46" s="295"/>
      <c r="BA46" s="295"/>
      <c r="BB46" s="295"/>
      <c r="BC46" s="295"/>
      <c r="BD46" s="295"/>
      <c r="BE46" s="295"/>
      <c r="BF46" s="295"/>
      <c r="BG46" s="295"/>
      <c r="BH46" s="295"/>
      <c r="BI46" s="295"/>
      <c r="BJ46" s="295"/>
      <c r="BK46" s="295"/>
      <c r="BL46" s="295"/>
      <c r="BM46" s="295"/>
      <c r="BN46" s="297"/>
      <c r="BO46" s="297"/>
      <c r="BP46" s="297"/>
      <c r="BQ46" s="297"/>
      <c r="BR46" s="297"/>
      <c r="BS46" s="297"/>
      <c r="BT46" s="297"/>
      <c r="BU46" s="297"/>
      <c r="BV46" s="297"/>
      <c r="BW46" s="297"/>
      <c r="BX46" s="297"/>
      <c r="BY46" s="297"/>
      <c r="BZ46" s="297"/>
      <c r="CA46" s="297"/>
      <c r="CB46" s="297"/>
      <c r="CC46" s="297"/>
      <c r="CD46" s="297"/>
      <c r="CE46" s="297"/>
      <c r="CF46" s="297"/>
      <c r="CG46" s="297"/>
      <c r="CH46" s="297"/>
      <c r="CI46" s="297"/>
      <c r="CJ46" s="297"/>
      <c r="CK46" s="297"/>
      <c r="CL46" s="297"/>
      <c r="CM46" s="297"/>
      <c r="CN46" s="297"/>
      <c r="CO46" s="297"/>
      <c r="CP46" s="297"/>
      <c r="CQ46" s="297"/>
      <c r="CR46" s="297"/>
      <c r="CS46" s="297"/>
      <c r="CT46" s="297"/>
      <c r="CU46" s="297"/>
    </row>
    <row r="47" spans="1:99" s="12" customFormat="1" ht="21.65" customHeight="1" thickBot="1" x14ac:dyDescent="0.4">
      <c r="A47" s="594" t="s">
        <v>119</v>
      </c>
      <c r="B47" s="595"/>
      <c r="C47" s="595"/>
      <c r="D47" s="595"/>
      <c r="E47" s="595"/>
      <c r="F47" s="595"/>
      <c r="G47" s="595"/>
      <c r="H47" s="595"/>
      <c r="I47" s="595"/>
      <c r="J47" s="595"/>
      <c r="K47" s="595"/>
      <c r="L47" s="595"/>
      <c r="M47" s="596"/>
      <c r="N47" s="296"/>
      <c r="O47" s="295"/>
      <c r="P47" s="296"/>
      <c r="Q47" s="296"/>
      <c r="R47" s="296"/>
      <c r="S47" s="296"/>
      <c r="T47" s="295"/>
      <c r="U47" s="295"/>
      <c r="V47" s="295"/>
      <c r="W47" s="295"/>
      <c r="X47" s="295"/>
      <c r="Y47" s="295"/>
      <c r="Z47" s="295"/>
      <c r="AA47" s="295"/>
      <c r="AB47" s="295"/>
      <c r="AC47" s="295"/>
      <c r="AD47" s="295"/>
      <c r="AE47" s="295"/>
      <c r="AF47" s="295"/>
      <c r="AG47" s="295"/>
      <c r="AH47" s="295"/>
      <c r="AI47" s="295"/>
      <c r="AJ47" s="295"/>
      <c r="AK47" s="295"/>
      <c r="AL47" s="295"/>
      <c r="AM47" s="295"/>
      <c r="AN47" s="295"/>
      <c r="AO47" s="295"/>
      <c r="AP47" s="295"/>
      <c r="AQ47" s="295"/>
      <c r="AR47" s="295"/>
      <c r="AS47" s="295"/>
      <c r="AT47" s="295"/>
      <c r="AU47" s="295"/>
      <c r="AV47" s="295"/>
      <c r="AW47" s="295"/>
      <c r="AX47" s="295"/>
      <c r="AY47" s="295"/>
      <c r="AZ47" s="295"/>
      <c r="BA47" s="295"/>
      <c r="BB47" s="295"/>
      <c r="BC47" s="295"/>
      <c r="BD47" s="295"/>
      <c r="BE47" s="295"/>
      <c r="BF47" s="295"/>
      <c r="BG47" s="295"/>
      <c r="BH47" s="295"/>
      <c r="BI47" s="295"/>
      <c r="BJ47" s="295"/>
      <c r="BK47" s="295"/>
      <c r="BL47" s="295"/>
      <c r="BM47" s="295"/>
      <c r="BN47" s="297"/>
      <c r="BO47" s="297"/>
      <c r="BP47" s="297"/>
      <c r="BQ47" s="297"/>
      <c r="BR47" s="297"/>
      <c r="BS47" s="297"/>
      <c r="BT47" s="297"/>
      <c r="BU47" s="297"/>
      <c r="BV47" s="297"/>
      <c r="BW47" s="297"/>
      <c r="BX47" s="297"/>
      <c r="BY47" s="297"/>
      <c r="BZ47" s="297"/>
      <c r="CA47" s="297"/>
      <c r="CB47" s="297"/>
      <c r="CC47" s="297"/>
      <c r="CD47" s="297"/>
      <c r="CE47" s="297"/>
      <c r="CF47" s="297"/>
      <c r="CG47" s="297"/>
      <c r="CH47" s="297"/>
      <c r="CI47" s="297"/>
      <c r="CJ47" s="297"/>
      <c r="CK47" s="297"/>
      <c r="CL47" s="297"/>
      <c r="CM47" s="297"/>
      <c r="CN47" s="297"/>
      <c r="CO47" s="297"/>
      <c r="CP47" s="297"/>
      <c r="CQ47" s="297"/>
      <c r="CR47" s="297"/>
      <c r="CS47" s="297"/>
      <c r="CT47" s="297"/>
      <c r="CU47" s="297"/>
    </row>
    <row r="48" spans="1:99" s="13" customFormat="1" ht="41.15" customHeight="1" thickBot="1" x14ac:dyDescent="0.4">
      <c r="A48" s="83" t="s">
        <v>95</v>
      </c>
      <c r="B48" s="84" t="s">
        <v>56</v>
      </c>
      <c r="C48" s="84" t="s">
        <v>57</v>
      </c>
      <c r="D48" s="84" t="s">
        <v>58</v>
      </c>
      <c r="E48" s="84" t="s">
        <v>90</v>
      </c>
      <c r="F48" s="84" t="s">
        <v>96</v>
      </c>
      <c r="G48" s="84" t="s">
        <v>97</v>
      </c>
      <c r="H48" s="36" t="s">
        <v>61</v>
      </c>
      <c r="I48" s="298" t="s">
        <v>180</v>
      </c>
      <c r="J48" s="17" t="s">
        <v>181</v>
      </c>
      <c r="K48" s="333" t="s">
        <v>92</v>
      </c>
      <c r="L48" s="334" t="s">
        <v>63</v>
      </c>
      <c r="M48" s="335" t="s">
        <v>34</v>
      </c>
      <c r="N48" s="301"/>
      <c r="O48" s="182"/>
      <c r="P48" s="303"/>
      <c r="Q48" s="349"/>
      <c r="R48" s="303"/>
      <c r="S48" s="303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  <c r="BI48" s="182"/>
      <c r="BJ48" s="182"/>
      <c r="BK48" s="182"/>
      <c r="BL48" s="182"/>
      <c r="BM48" s="182"/>
      <c r="BN48" s="304"/>
      <c r="BO48" s="304"/>
      <c r="BP48" s="304"/>
      <c r="BQ48" s="304"/>
      <c r="BR48" s="304"/>
      <c r="BS48" s="304"/>
      <c r="BT48" s="304"/>
      <c r="BU48" s="304"/>
      <c r="BV48" s="304"/>
      <c r="BW48" s="304"/>
      <c r="BX48" s="304"/>
      <c r="BY48" s="304"/>
      <c r="BZ48" s="304"/>
      <c r="CA48" s="304"/>
      <c r="CB48" s="304"/>
      <c r="CC48" s="304"/>
      <c r="CD48" s="304"/>
      <c r="CE48" s="304"/>
      <c r="CF48" s="304"/>
      <c r="CG48" s="304"/>
      <c r="CH48" s="304"/>
      <c r="CI48" s="304"/>
      <c r="CJ48" s="304"/>
      <c r="CK48" s="304"/>
      <c r="CL48" s="304"/>
      <c r="CM48" s="304"/>
      <c r="CN48" s="304"/>
      <c r="CO48" s="304"/>
      <c r="CP48" s="304"/>
      <c r="CQ48" s="304"/>
      <c r="CR48" s="304"/>
      <c r="CS48" s="304"/>
      <c r="CT48" s="304"/>
      <c r="CU48" s="304"/>
    </row>
    <row r="49" spans="1:99" ht="15.65" customHeight="1" x14ac:dyDescent="0.35">
      <c r="A49" s="143"/>
      <c r="B49" s="144"/>
      <c r="C49" s="145"/>
      <c r="D49" s="76">
        <f t="shared" ref="D49:D56" si="7">Anno_rendicontato</f>
        <v>2024</v>
      </c>
      <c r="E49" s="148"/>
      <c r="F49" s="149"/>
      <c r="G49" s="149"/>
      <c r="H49" s="150"/>
      <c r="I49" s="151"/>
      <c r="J49" s="150"/>
      <c r="K49" s="152"/>
      <c r="L49" s="152"/>
      <c r="M49" s="336">
        <f>K49+L49</f>
        <v>0</v>
      </c>
      <c r="N49" s="320"/>
      <c r="P49" s="302"/>
      <c r="Q49" s="302"/>
      <c r="R49" s="302"/>
      <c r="S49" s="307"/>
    </row>
    <row r="50" spans="1:99" ht="15.65" customHeight="1" x14ac:dyDescent="0.35">
      <c r="A50" s="136"/>
      <c r="B50" s="146"/>
      <c r="C50" s="138"/>
      <c r="D50" s="58">
        <f t="shared" si="7"/>
        <v>2024</v>
      </c>
      <c r="E50" s="153"/>
      <c r="F50" s="154"/>
      <c r="G50" s="154"/>
      <c r="H50" s="155"/>
      <c r="I50" s="156"/>
      <c r="J50" s="155"/>
      <c r="K50" s="157"/>
      <c r="L50" s="157"/>
      <c r="M50" s="337">
        <f t="shared" ref="M50:M56" si="8">K50+L50</f>
        <v>0</v>
      </c>
      <c r="N50" s="320"/>
    </row>
    <row r="51" spans="1:99" ht="15.65" customHeight="1" x14ac:dyDescent="0.35">
      <c r="A51" s="136"/>
      <c r="B51" s="146"/>
      <c r="C51" s="138"/>
      <c r="D51" s="58">
        <f t="shared" si="7"/>
        <v>2024</v>
      </c>
      <c r="E51" s="153"/>
      <c r="F51" s="154"/>
      <c r="G51" s="154"/>
      <c r="H51" s="155"/>
      <c r="I51" s="156"/>
      <c r="J51" s="155"/>
      <c r="K51" s="157"/>
      <c r="L51" s="157"/>
      <c r="M51" s="337">
        <f t="shared" si="8"/>
        <v>0</v>
      </c>
      <c r="N51" s="320"/>
    </row>
    <row r="52" spans="1:99" ht="15.65" customHeight="1" x14ac:dyDescent="0.35">
      <c r="A52" s="136"/>
      <c r="B52" s="146"/>
      <c r="C52" s="138"/>
      <c r="D52" s="58">
        <f t="shared" si="7"/>
        <v>2024</v>
      </c>
      <c r="E52" s="153"/>
      <c r="F52" s="154"/>
      <c r="G52" s="154"/>
      <c r="H52" s="155"/>
      <c r="I52" s="156"/>
      <c r="J52" s="155"/>
      <c r="K52" s="157"/>
      <c r="L52" s="157"/>
      <c r="M52" s="337">
        <f t="shared" si="8"/>
        <v>0</v>
      </c>
      <c r="N52" s="320"/>
    </row>
    <row r="53" spans="1:99" ht="15.65" customHeight="1" x14ac:dyDescent="0.35">
      <c r="A53" s="136"/>
      <c r="B53" s="146"/>
      <c r="C53" s="138"/>
      <c r="D53" s="58">
        <f t="shared" si="7"/>
        <v>2024</v>
      </c>
      <c r="E53" s="153"/>
      <c r="F53" s="154"/>
      <c r="G53" s="154"/>
      <c r="H53" s="155"/>
      <c r="I53" s="156"/>
      <c r="J53" s="155"/>
      <c r="K53" s="157"/>
      <c r="L53" s="157"/>
      <c r="M53" s="337">
        <f t="shared" si="8"/>
        <v>0</v>
      </c>
      <c r="N53" s="320"/>
    </row>
    <row r="54" spans="1:99" ht="15.65" customHeight="1" x14ac:dyDescent="0.35">
      <c r="A54" s="136"/>
      <c r="B54" s="146"/>
      <c r="C54" s="138"/>
      <c r="D54" s="58">
        <f t="shared" si="7"/>
        <v>2024</v>
      </c>
      <c r="E54" s="153"/>
      <c r="F54" s="154"/>
      <c r="G54" s="154"/>
      <c r="H54" s="155"/>
      <c r="I54" s="156"/>
      <c r="J54" s="155"/>
      <c r="K54" s="157"/>
      <c r="L54" s="157"/>
      <c r="M54" s="337">
        <f t="shared" si="8"/>
        <v>0</v>
      </c>
      <c r="N54" s="320"/>
    </row>
    <row r="55" spans="1:99" ht="15.65" customHeight="1" x14ac:dyDescent="0.35">
      <c r="A55" s="136"/>
      <c r="B55" s="146"/>
      <c r="C55" s="138"/>
      <c r="D55" s="58">
        <f t="shared" si="7"/>
        <v>2024</v>
      </c>
      <c r="E55" s="153"/>
      <c r="F55" s="154"/>
      <c r="G55" s="154"/>
      <c r="H55" s="155"/>
      <c r="I55" s="156"/>
      <c r="J55" s="155"/>
      <c r="K55" s="157"/>
      <c r="L55" s="157"/>
      <c r="M55" s="337">
        <f t="shared" si="8"/>
        <v>0</v>
      </c>
      <c r="N55" s="320"/>
    </row>
    <row r="56" spans="1:99" ht="15.65" customHeight="1" thickBot="1" x14ac:dyDescent="0.4">
      <c r="A56" s="140"/>
      <c r="B56" s="147"/>
      <c r="C56" s="142"/>
      <c r="D56" s="350">
        <f t="shared" si="7"/>
        <v>2024</v>
      </c>
      <c r="E56" s="158"/>
      <c r="F56" s="158"/>
      <c r="G56" s="158"/>
      <c r="H56" s="159"/>
      <c r="I56" s="160"/>
      <c r="J56" s="159"/>
      <c r="K56" s="161"/>
      <c r="L56" s="161"/>
      <c r="M56" s="338">
        <f t="shared" si="8"/>
        <v>0</v>
      </c>
      <c r="N56" s="320"/>
    </row>
    <row r="57" spans="1:99" s="306" customFormat="1" ht="20.149999999999999" customHeight="1" thickBot="1" x14ac:dyDescent="0.4">
      <c r="C57" s="310"/>
      <c r="D57" s="310"/>
      <c r="E57" s="310"/>
      <c r="F57" s="310"/>
      <c r="G57" s="310"/>
      <c r="H57" s="310"/>
      <c r="I57" s="311"/>
      <c r="J57" s="310"/>
      <c r="K57" s="339">
        <f>SUM(K49:K56)</f>
        <v>0</v>
      </c>
      <c r="L57" s="339">
        <f>SUM(L49:L56)</f>
        <v>0</v>
      </c>
      <c r="M57" s="339">
        <f>SUM(M49:M56)</f>
        <v>0</v>
      </c>
      <c r="N57" s="315"/>
    </row>
    <row r="58" spans="1:99" s="306" customFormat="1" ht="17.5" customHeight="1" x14ac:dyDescent="0.35">
      <c r="I58" s="316"/>
      <c r="K58" s="340"/>
      <c r="L58" s="340"/>
      <c r="M58" s="340"/>
    </row>
    <row r="59" spans="1:99" s="306" customFormat="1" ht="17.5" customHeight="1" x14ac:dyDescent="0.35">
      <c r="I59" s="316"/>
      <c r="K59" s="340"/>
      <c r="L59" s="340"/>
      <c r="M59" s="340"/>
    </row>
    <row r="60" spans="1:99" s="306" customFormat="1" ht="17.5" customHeight="1" thickBot="1" x14ac:dyDescent="0.4">
      <c r="I60" s="316"/>
      <c r="K60" s="340"/>
      <c r="L60" s="340"/>
      <c r="M60" s="340"/>
    </row>
    <row r="61" spans="1:99" s="308" customFormat="1" ht="21.65" customHeight="1" thickBot="1" x14ac:dyDescent="0.4">
      <c r="A61" s="598" t="str">
        <f xml:space="preserve"> "IMPRESA PARTNER " &amp;'Quadro riassuntivo'!D19</f>
        <v xml:space="preserve">IMPRESA PARTNER </v>
      </c>
      <c r="B61" s="599"/>
      <c r="C61" s="599"/>
      <c r="D61" s="599"/>
      <c r="E61" s="599"/>
      <c r="F61" s="599"/>
      <c r="G61" s="599"/>
      <c r="H61" s="599"/>
      <c r="I61" s="599"/>
      <c r="J61" s="599"/>
      <c r="K61" s="599"/>
      <c r="L61" s="599"/>
      <c r="M61" s="600"/>
      <c r="N61" s="306"/>
      <c r="O61" s="306"/>
      <c r="P61" s="306"/>
      <c r="Q61" s="306"/>
      <c r="R61" s="306"/>
      <c r="S61" s="306"/>
      <c r="T61" s="306"/>
      <c r="U61" s="306"/>
      <c r="V61" s="306"/>
      <c r="W61" s="306"/>
      <c r="X61" s="306"/>
      <c r="Y61" s="306"/>
      <c r="Z61" s="306"/>
      <c r="AA61" s="306"/>
      <c r="AB61" s="306"/>
      <c r="AC61" s="306"/>
      <c r="AD61" s="306"/>
      <c r="AE61" s="306"/>
      <c r="AF61" s="306"/>
      <c r="AG61" s="306"/>
      <c r="AH61" s="306"/>
      <c r="AI61" s="306"/>
      <c r="AJ61" s="306"/>
      <c r="AK61" s="306"/>
      <c r="AL61" s="306"/>
      <c r="AM61" s="306"/>
      <c r="AN61" s="306"/>
      <c r="AO61" s="306"/>
      <c r="AP61" s="306"/>
      <c r="AQ61" s="306"/>
      <c r="AR61" s="306"/>
      <c r="AS61" s="306"/>
      <c r="AT61" s="306"/>
      <c r="AU61" s="306"/>
      <c r="AV61" s="306"/>
      <c r="AW61" s="306"/>
      <c r="AX61" s="306"/>
      <c r="AY61" s="306"/>
      <c r="AZ61" s="306"/>
      <c r="BA61" s="306"/>
      <c r="BB61" s="306"/>
      <c r="BC61" s="306"/>
      <c r="BD61" s="306"/>
      <c r="BE61" s="306"/>
      <c r="BF61" s="306"/>
      <c r="BG61" s="306"/>
      <c r="BH61" s="306"/>
      <c r="BI61" s="306"/>
      <c r="BJ61" s="306"/>
      <c r="BK61" s="306"/>
      <c r="BL61" s="306"/>
      <c r="BM61" s="306"/>
    </row>
    <row r="62" spans="1:99" s="12" customFormat="1" ht="21.65" customHeight="1" thickBot="1" x14ac:dyDescent="0.4">
      <c r="A62" s="601" t="str">
        <f>"SCHEDA COSTI PER SERVIZI DI CONSULENZA  "&amp;Anno_rendicontato</f>
        <v>SCHEDA COSTI PER SERVIZI DI CONSULENZA  2024</v>
      </c>
      <c r="B62" s="602"/>
      <c r="C62" s="602"/>
      <c r="D62" s="602"/>
      <c r="E62" s="602"/>
      <c r="F62" s="602"/>
      <c r="G62" s="602"/>
      <c r="H62" s="602"/>
      <c r="I62" s="602"/>
      <c r="J62" s="602"/>
      <c r="K62" s="602"/>
      <c r="L62" s="347" t="s">
        <v>9</v>
      </c>
      <c r="M62" s="348">
        <f>SUM(K65:K72)</f>
        <v>0</v>
      </c>
      <c r="N62" s="296"/>
      <c r="O62" s="295"/>
      <c r="P62" s="296"/>
      <c r="Q62" s="296"/>
      <c r="R62" s="296"/>
      <c r="S62" s="296"/>
      <c r="T62" s="295"/>
      <c r="U62" s="295"/>
      <c r="V62" s="295"/>
      <c r="W62" s="295"/>
      <c r="X62" s="295"/>
      <c r="Y62" s="295"/>
      <c r="Z62" s="295"/>
      <c r="AA62" s="295"/>
      <c r="AB62" s="295"/>
      <c r="AC62" s="295"/>
      <c r="AD62" s="295"/>
      <c r="AE62" s="295"/>
      <c r="AF62" s="295"/>
      <c r="AG62" s="295"/>
      <c r="AH62" s="295"/>
      <c r="AI62" s="295"/>
      <c r="AJ62" s="295"/>
      <c r="AK62" s="295"/>
      <c r="AL62" s="295"/>
      <c r="AM62" s="295"/>
      <c r="AN62" s="295"/>
      <c r="AO62" s="295"/>
      <c r="AP62" s="295"/>
      <c r="AQ62" s="295"/>
      <c r="AR62" s="295"/>
      <c r="AS62" s="295"/>
      <c r="AT62" s="295"/>
      <c r="AU62" s="295"/>
      <c r="AV62" s="295"/>
      <c r="AW62" s="295"/>
      <c r="AX62" s="295"/>
      <c r="AY62" s="295"/>
      <c r="AZ62" s="295"/>
      <c r="BA62" s="295"/>
      <c r="BB62" s="295"/>
      <c r="BC62" s="295"/>
      <c r="BD62" s="295"/>
      <c r="BE62" s="295"/>
      <c r="BF62" s="295"/>
      <c r="BG62" s="295"/>
      <c r="BH62" s="295"/>
      <c r="BI62" s="295"/>
      <c r="BJ62" s="295"/>
      <c r="BK62" s="295"/>
      <c r="BL62" s="295"/>
      <c r="BM62" s="295"/>
      <c r="BN62" s="297"/>
      <c r="BO62" s="297"/>
      <c r="BP62" s="297"/>
      <c r="BQ62" s="297"/>
      <c r="BR62" s="297"/>
      <c r="BS62" s="297"/>
      <c r="BT62" s="297"/>
      <c r="BU62" s="297"/>
      <c r="BV62" s="297"/>
      <c r="BW62" s="297"/>
      <c r="BX62" s="297"/>
      <c r="BY62" s="297"/>
      <c r="BZ62" s="297"/>
      <c r="CA62" s="297"/>
      <c r="CB62" s="297"/>
      <c r="CC62" s="297"/>
      <c r="CD62" s="297"/>
      <c r="CE62" s="297"/>
      <c r="CF62" s="297"/>
      <c r="CG62" s="297"/>
      <c r="CH62" s="297"/>
      <c r="CI62" s="297"/>
      <c r="CJ62" s="297"/>
      <c r="CK62" s="297"/>
      <c r="CL62" s="297"/>
      <c r="CM62" s="297"/>
      <c r="CN62" s="297"/>
      <c r="CO62" s="297"/>
      <c r="CP62" s="297"/>
      <c r="CQ62" s="297"/>
      <c r="CR62" s="297"/>
      <c r="CS62" s="297"/>
      <c r="CT62" s="297"/>
      <c r="CU62" s="297"/>
    </row>
    <row r="63" spans="1:99" s="12" customFormat="1" ht="21.65" customHeight="1" thickBot="1" x14ac:dyDescent="0.4">
      <c r="A63" s="594" t="s">
        <v>118</v>
      </c>
      <c r="B63" s="595"/>
      <c r="C63" s="595"/>
      <c r="D63" s="595"/>
      <c r="E63" s="595"/>
      <c r="F63" s="595"/>
      <c r="G63" s="595"/>
      <c r="H63" s="595"/>
      <c r="I63" s="595"/>
      <c r="J63" s="595"/>
      <c r="K63" s="595"/>
      <c r="L63" s="595"/>
      <c r="M63" s="596"/>
      <c r="N63" s="296"/>
      <c r="O63" s="295"/>
      <c r="P63" s="296"/>
      <c r="Q63" s="296"/>
      <c r="R63" s="296"/>
      <c r="S63" s="296"/>
      <c r="T63" s="295"/>
      <c r="U63" s="295"/>
      <c r="V63" s="295"/>
      <c r="W63" s="295"/>
      <c r="X63" s="295"/>
      <c r="Y63" s="295"/>
      <c r="Z63" s="295"/>
      <c r="AA63" s="295"/>
      <c r="AB63" s="295"/>
      <c r="AC63" s="295"/>
      <c r="AD63" s="295"/>
      <c r="AE63" s="295"/>
      <c r="AF63" s="295"/>
      <c r="AG63" s="295"/>
      <c r="AH63" s="295"/>
      <c r="AI63" s="295"/>
      <c r="AJ63" s="295"/>
      <c r="AK63" s="295"/>
      <c r="AL63" s="295"/>
      <c r="AM63" s="295"/>
      <c r="AN63" s="295"/>
      <c r="AO63" s="295"/>
      <c r="AP63" s="295"/>
      <c r="AQ63" s="295"/>
      <c r="AR63" s="295"/>
      <c r="AS63" s="295"/>
      <c r="AT63" s="295"/>
      <c r="AU63" s="295"/>
      <c r="AV63" s="295"/>
      <c r="AW63" s="295"/>
      <c r="AX63" s="295"/>
      <c r="AY63" s="295"/>
      <c r="AZ63" s="295"/>
      <c r="BA63" s="295"/>
      <c r="BB63" s="295"/>
      <c r="BC63" s="295"/>
      <c r="BD63" s="295"/>
      <c r="BE63" s="295"/>
      <c r="BF63" s="295"/>
      <c r="BG63" s="295"/>
      <c r="BH63" s="295"/>
      <c r="BI63" s="295"/>
      <c r="BJ63" s="295"/>
      <c r="BK63" s="295"/>
      <c r="BL63" s="295"/>
      <c r="BM63" s="295"/>
      <c r="BN63" s="297"/>
      <c r="BO63" s="297"/>
      <c r="BP63" s="297"/>
      <c r="BQ63" s="297"/>
      <c r="BR63" s="297"/>
      <c r="BS63" s="297"/>
      <c r="BT63" s="297"/>
      <c r="BU63" s="297"/>
      <c r="BV63" s="297"/>
      <c r="BW63" s="297"/>
      <c r="BX63" s="297"/>
      <c r="BY63" s="297"/>
      <c r="BZ63" s="297"/>
      <c r="CA63" s="297"/>
      <c r="CB63" s="297"/>
      <c r="CC63" s="297"/>
      <c r="CD63" s="297"/>
      <c r="CE63" s="297"/>
      <c r="CF63" s="297"/>
      <c r="CG63" s="297"/>
      <c r="CH63" s="297"/>
      <c r="CI63" s="297"/>
      <c r="CJ63" s="297"/>
      <c r="CK63" s="297"/>
      <c r="CL63" s="297"/>
      <c r="CM63" s="297"/>
      <c r="CN63" s="297"/>
      <c r="CO63" s="297"/>
      <c r="CP63" s="297"/>
      <c r="CQ63" s="297"/>
      <c r="CR63" s="297"/>
      <c r="CS63" s="297"/>
      <c r="CT63" s="297"/>
      <c r="CU63" s="297"/>
    </row>
    <row r="64" spans="1:99" s="13" customFormat="1" ht="41.15" customHeight="1" thickBot="1" x14ac:dyDescent="0.4">
      <c r="A64" s="83" t="s">
        <v>95</v>
      </c>
      <c r="B64" s="84" t="s">
        <v>56</v>
      </c>
      <c r="C64" s="84" t="s">
        <v>57</v>
      </c>
      <c r="D64" s="84" t="s">
        <v>58</v>
      </c>
      <c r="E64" s="84" t="s">
        <v>90</v>
      </c>
      <c r="F64" s="84" t="s">
        <v>96</v>
      </c>
      <c r="G64" s="84" t="s">
        <v>97</v>
      </c>
      <c r="H64" s="36" t="s">
        <v>61</v>
      </c>
      <c r="I64" s="298" t="s">
        <v>180</v>
      </c>
      <c r="J64" s="17" t="s">
        <v>181</v>
      </c>
      <c r="K64" s="333" t="s">
        <v>92</v>
      </c>
      <c r="L64" s="334" t="s">
        <v>63</v>
      </c>
      <c r="M64" s="335" t="s">
        <v>34</v>
      </c>
      <c r="N64" s="301"/>
      <c r="O64" s="182"/>
      <c r="P64" s="303"/>
      <c r="Q64" s="349"/>
      <c r="R64" s="303"/>
      <c r="S64" s="303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82"/>
      <c r="AR64" s="182"/>
      <c r="AS64" s="182"/>
      <c r="AT64" s="182"/>
      <c r="AU64" s="182"/>
      <c r="AV64" s="182"/>
      <c r="AW64" s="182"/>
      <c r="AX64" s="182"/>
      <c r="AY64" s="182"/>
      <c r="AZ64" s="182"/>
      <c r="BA64" s="182"/>
      <c r="BB64" s="182"/>
      <c r="BC64" s="182"/>
      <c r="BD64" s="182"/>
      <c r="BE64" s="182"/>
      <c r="BF64" s="182"/>
      <c r="BG64" s="182"/>
      <c r="BH64" s="182"/>
      <c r="BI64" s="182"/>
      <c r="BJ64" s="182"/>
      <c r="BK64" s="182"/>
      <c r="BL64" s="182"/>
      <c r="BM64" s="182"/>
      <c r="BN64" s="304"/>
      <c r="BO64" s="304"/>
      <c r="BP64" s="304"/>
      <c r="BQ64" s="304"/>
      <c r="BR64" s="304"/>
      <c r="BS64" s="304"/>
      <c r="BT64" s="304"/>
      <c r="BU64" s="304"/>
      <c r="BV64" s="304"/>
      <c r="BW64" s="304"/>
      <c r="BX64" s="304"/>
      <c r="BY64" s="304"/>
      <c r="BZ64" s="304"/>
      <c r="CA64" s="304"/>
      <c r="CB64" s="304"/>
      <c r="CC64" s="304"/>
      <c r="CD64" s="304"/>
      <c r="CE64" s="304"/>
      <c r="CF64" s="304"/>
      <c r="CG64" s="304"/>
      <c r="CH64" s="304"/>
      <c r="CI64" s="304"/>
      <c r="CJ64" s="304"/>
      <c r="CK64" s="304"/>
      <c r="CL64" s="304"/>
      <c r="CM64" s="304"/>
      <c r="CN64" s="304"/>
      <c r="CO64" s="304"/>
      <c r="CP64" s="304"/>
      <c r="CQ64" s="304"/>
      <c r="CR64" s="304"/>
      <c r="CS64" s="304"/>
      <c r="CT64" s="304"/>
      <c r="CU64" s="304"/>
    </row>
    <row r="65" spans="1:99" ht="15.65" customHeight="1" x14ac:dyDescent="0.35">
      <c r="A65" s="143"/>
      <c r="B65" s="144"/>
      <c r="C65" s="145"/>
      <c r="D65" s="76">
        <f t="shared" ref="D65:D72" si="9">Anno_rendicontato</f>
        <v>2024</v>
      </c>
      <c r="E65" s="148"/>
      <c r="F65" s="149"/>
      <c r="G65" s="149"/>
      <c r="H65" s="150"/>
      <c r="I65" s="151"/>
      <c r="J65" s="150"/>
      <c r="K65" s="152"/>
      <c r="L65" s="152"/>
      <c r="M65" s="336">
        <f>K65+L65</f>
        <v>0</v>
      </c>
      <c r="N65" s="320"/>
      <c r="P65" s="302"/>
      <c r="Q65" s="302"/>
      <c r="R65" s="302"/>
      <c r="S65" s="307"/>
    </row>
    <row r="66" spans="1:99" ht="15.65" customHeight="1" x14ac:dyDescent="0.35">
      <c r="A66" s="136"/>
      <c r="B66" s="146"/>
      <c r="C66" s="138"/>
      <c r="D66" s="58">
        <f t="shared" si="9"/>
        <v>2024</v>
      </c>
      <c r="E66" s="153"/>
      <c r="F66" s="154"/>
      <c r="G66" s="154"/>
      <c r="H66" s="155"/>
      <c r="I66" s="156"/>
      <c r="J66" s="155"/>
      <c r="K66" s="157"/>
      <c r="L66" s="157"/>
      <c r="M66" s="337">
        <f t="shared" ref="M66:M72" si="10">K66+L66</f>
        <v>0</v>
      </c>
      <c r="N66" s="320"/>
    </row>
    <row r="67" spans="1:99" ht="15.65" customHeight="1" x14ac:dyDescent="0.35">
      <c r="A67" s="136"/>
      <c r="B67" s="146"/>
      <c r="C67" s="138"/>
      <c r="D67" s="58">
        <f t="shared" si="9"/>
        <v>2024</v>
      </c>
      <c r="E67" s="153"/>
      <c r="F67" s="154"/>
      <c r="G67" s="154"/>
      <c r="H67" s="155"/>
      <c r="I67" s="156"/>
      <c r="J67" s="155"/>
      <c r="K67" s="157"/>
      <c r="L67" s="157"/>
      <c r="M67" s="337">
        <f t="shared" si="10"/>
        <v>0</v>
      </c>
      <c r="N67" s="320"/>
    </row>
    <row r="68" spans="1:99" ht="15.65" customHeight="1" x14ac:dyDescent="0.35">
      <c r="A68" s="136"/>
      <c r="B68" s="146"/>
      <c r="C68" s="138"/>
      <c r="D68" s="58">
        <f t="shared" si="9"/>
        <v>2024</v>
      </c>
      <c r="E68" s="153"/>
      <c r="F68" s="154"/>
      <c r="G68" s="154"/>
      <c r="H68" s="155"/>
      <c r="I68" s="156"/>
      <c r="J68" s="155"/>
      <c r="K68" s="157"/>
      <c r="L68" s="157"/>
      <c r="M68" s="337">
        <f t="shared" si="10"/>
        <v>0</v>
      </c>
      <c r="N68" s="320"/>
    </row>
    <row r="69" spans="1:99" ht="15.65" customHeight="1" x14ac:dyDescent="0.35">
      <c r="A69" s="136"/>
      <c r="B69" s="146"/>
      <c r="C69" s="138"/>
      <c r="D69" s="58">
        <f t="shared" si="9"/>
        <v>2024</v>
      </c>
      <c r="E69" s="153"/>
      <c r="F69" s="154"/>
      <c r="G69" s="154"/>
      <c r="H69" s="155"/>
      <c r="I69" s="156"/>
      <c r="J69" s="155"/>
      <c r="K69" s="157"/>
      <c r="L69" s="157"/>
      <c r="M69" s="337">
        <f t="shared" si="10"/>
        <v>0</v>
      </c>
      <c r="N69" s="320"/>
    </row>
    <row r="70" spans="1:99" ht="15.65" customHeight="1" x14ac:dyDescent="0.35">
      <c r="A70" s="136"/>
      <c r="B70" s="146"/>
      <c r="C70" s="138"/>
      <c r="D70" s="58">
        <f t="shared" si="9"/>
        <v>2024</v>
      </c>
      <c r="E70" s="153"/>
      <c r="F70" s="154"/>
      <c r="G70" s="154"/>
      <c r="H70" s="155"/>
      <c r="I70" s="156"/>
      <c r="J70" s="155"/>
      <c r="K70" s="157"/>
      <c r="L70" s="157"/>
      <c r="M70" s="337">
        <f t="shared" si="10"/>
        <v>0</v>
      </c>
      <c r="N70" s="320"/>
    </row>
    <row r="71" spans="1:99" ht="15.65" customHeight="1" x14ac:dyDescent="0.35">
      <c r="A71" s="136"/>
      <c r="B71" s="146"/>
      <c r="C71" s="138"/>
      <c r="D71" s="58">
        <f t="shared" si="9"/>
        <v>2024</v>
      </c>
      <c r="E71" s="153"/>
      <c r="F71" s="154"/>
      <c r="G71" s="154"/>
      <c r="H71" s="155"/>
      <c r="I71" s="156"/>
      <c r="J71" s="155"/>
      <c r="K71" s="157"/>
      <c r="L71" s="157"/>
      <c r="M71" s="337">
        <f t="shared" si="10"/>
        <v>0</v>
      </c>
      <c r="N71" s="320"/>
    </row>
    <row r="72" spans="1:99" ht="15.65" customHeight="1" thickBot="1" x14ac:dyDescent="0.4">
      <c r="A72" s="140"/>
      <c r="B72" s="147"/>
      <c r="C72" s="142"/>
      <c r="D72" s="350">
        <f t="shared" si="9"/>
        <v>2024</v>
      </c>
      <c r="E72" s="158"/>
      <c r="F72" s="158"/>
      <c r="G72" s="158"/>
      <c r="H72" s="159"/>
      <c r="I72" s="160"/>
      <c r="J72" s="159"/>
      <c r="K72" s="161"/>
      <c r="L72" s="161"/>
      <c r="M72" s="338">
        <f t="shared" si="10"/>
        <v>0</v>
      </c>
      <c r="N72" s="320"/>
    </row>
    <row r="73" spans="1:99" s="306" customFormat="1" ht="20.149999999999999" customHeight="1" thickBot="1" x14ac:dyDescent="0.4">
      <c r="C73" s="310"/>
      <c r="D73" s="310"/>
      <c r="E73" s="310"/>
      <c r="F73" s="310"/>
      <c r="G73" s="310"/>
      <c r="H73" s="310"/>
      <c r="I73" s="311"/>
      <c r="J73" s="310"/>
      <c r="K73" s="339">
        <f>SUM(K65:K72)</f>
        <v>0</v>
      </c>
      <c r="L73" s="339">
        <f>SUM(L65:L72)</f>
        <v>0</v>
      </c>
      <c r="M73" s="339">
        <f>SUM(M65:M72)</f>
        <v>0</v>
      </c>
      <c r="N73" s="315"/>
    </row>
    <row r="74" spans="1:99" s="306" customFormat="1" ht="15" thickBot="1" x14ac:dyDescent="0.4">
      <c r="I74" s="316"/>
      <c r="K74" s="340"/>
      <c r="L74" s="340"/>
      <c r="M74" s="340"/>
    </row>
    <row r="75" spans="1:99" s="12" customFormat="1" ht="21.65" customHeight="1" thickBot="1" x14ac:dyDescent="0.4">
      <c r="A75" s="601" t="str">
        <f>"SCHEDA COSTI PER SERVIZI DI CONSULENZA  "&amp;Anno_rendicontato</f>
        <v>SCHEDA COSTI PER SERVIZI DI CONSULENZA  2024</v>
      </c>
      <c r="B75" s="602"/>
      <c r="C75" s="602"/>
      <c r="D75" s="602"/>
      <c r="E75" s="602"/>
      <c r="F75" s="602"/>
      <c r="G75" s="602"/>
      <c r="H75" s="602"/>
      <c r="I75" s="602"/>
      <c r="J75" s="602"/>
      <c r="K75" s="602"/>
      <c r="L75" s="347" t="s">
        <v>9</v>
      </c>
      <c r="M75" s="348">
        <f>SUM(K78:K85)</f>
        <v>0</v>
      </c>
      <c r="N75" s="296"/>
      <c r="O75" s="295"/>
      <c r="P75" s="296"/>
      <c r="Q75" s="296"/>
      <c r="R75" s="296"/>
      <c r="S75" s="296"/>
      <c r="T75" s="295"/>
      <c r="U75" s="295"/>
      <c r="V75" s="295"/>
      <c r="W75" s="295"/>
      <c r="X75" s="295"/>
      <c r="Y75" s="295"/>
      <c r="Z75" s="295"/>
      <c r="AA75" s="295"/>
      <c r="AB75" s="295"/>
      <c r="AC75" s="295"/>
      <c r="AD75" s="295"/>
      <c r="AE75" s="295"/>
      <c r="AF75" s="295"/>
      <c r="AG75" s="295"/>
      <c r="AH75" s="295"/>
      <c r="AI75" s="295"/>
      <c r="AJ75" s="295"/>
      <c r="AK75" s="295"/>
      <c r="AL75" s="295"/>
      <c r="AM75" s="295"/>
      <c r="AN75" s="295"/>
      <c r="AO75" s="295"/>
      <c r="AP75" s="295"/>
      <c r="AQ75" s="295"/>
      <c r="AR75" s="295"/>
      <c r="AS75" s="295"/>
      <c r="AT75" s="295"/>
      <c r="AU75" s="295"/>
      <c r="AV75" s="295"/>
      <c r="AW75" s="295"/>
      <c r="AX75" s="295"/>
      <c r="AY75" s="295"/>
      <c r="AZ75" s="295"/>
      <c r="BA75" s="295"/>
      <c r="BB75" s="295"/>
      <c r="BC75" s="295"/>
      <c r="BD75" s="295"/>
      <c r="BE75" s="295"/>
      <c r="BF75" s="295"/>
      <c r="BG75" s="295"/>
      <c r="BH75" s="295"/>
      <c r="BI75" s="295"/>
      <c r="BJ75" s="295"/>
      <c r="BK75" s="295"/>
      <c r="BL75" s="295"/>
      <c r="BM75" s="295"/>
      <c r="BN75" s="297"/>
      <c r="BO75" s="297"/>
      <c r="BP75" s="297"/>
      <c r="BQ75" s="297"/>
      <c r="BR75" s="297"/>
      <c r="BS75" s="297"/>
      <c r="BT75" s="297"/>
      <c r="BU75" s="297"/>
      <c r="BV75" s="297"/>
      <c r="BW75" s="297"/>
      <c r="BX75" s="297"/>
      <c r="BY75" s="297"/>
      <c r="BZ75" s="297"/>
      <c r="CA75" s="297"/>
      <c r="CB75" s="297"/>
      <c r="CC75" s="297"/>
      <c r="CD75" s="297"/>
      <c r="CE75" s="297"/>
      <c r="CF75" s="297"/>
      <c r="CG75" s="297"/>
      <c r="CH75" s="297"/>
      <c r="CI75" s="297"/>
      <c r="CJ75" s="297"/>
      <c r="CK75" s="297"/>
      <c r="CL75" s="297"/>
      <c r="CM75" s="297"/>
      <c r="CN75" s="297"/>
      <c r="CO75" s="297"/>
      <c r="CP75" s="297"/>
      <c r="CQ75" s="297"/>
      <c r="CR75" s="297"/>
      <c r="CS75" s="297"/>
      <c r="CT75" s="297"/>
      <c r="CU75" s="297"/>
    </row>
    <row r="76" spans="1:99" s="12" customFormat="1" ht="21.65" customHeight="1" thickBot="1" x14ac:dyDescent="0.4">
      <c r="A76" s="594" t="s">
        <v>119</v>
      </c>
      <c r="B76" s="595"/>
      <c r="C76" s="595"/>
      <c r="D76" s="595"/>
      <c r="E76" s="595"/>
      <c r="F76" s="595"/>
      <c r="G76" s="595"/>
      <c r="H76" s="595"/>
      <c r="I76" s="595"/>
      <c r="J76" s="595"/>
      <c r="K76" s="595"/>
      <c r="L76" s="595"/>
      <c r="M76" s="596"/>
      <c r="N76" s="296"/>
      <c r="O76" s="295"/>
      <c r="P76" s="296"/>
      <c r="Q76" s="296"/>
      <c r="R76" s="296"/>
      <c r="S76" s="296"/>
      <c r="T76" s="295"/>
      <c r="U76" s="295"/>
      <c r="V76" s="295"/>
      <c r="W76" s="295"/>
      <c r="X76" s="295"/>
      <c r="Y76" s="295"/>
      <c r="Z76" s="295"/>
      <c r="AA76" s="295"/>
      <c r="AB76" s="295"/>
      <c r="AC76" s="295"/>
      <c r="AD76" s="295"/>
      <c r="AE76" s="295"/>
      <c r="AF76" s="295"/>
      <c r="AG76" s="295"/>
      <c r="AH76" s="295"/>
      <c r="AI76" s="295"/>
      <c r="AJ76" s="295"/>
      <c r="AK76" s="295"/>
      <c r="AL76" s="295"/>
      <c r="AM76" s="295"/>
      <c r="AN76" s="295"/>
      <c r="AO76" s="295"/>
      <c r="AP76" s="295"/>
      <c r="AQ76" s="295"/>
      <c r="AR76" s="295"/>
      <c r="AS76" s="295"/>
      <c r="AT76" s="295"/>
      <c r="AU76" s="295"/>
      <c r="AV76" s="295"/>
      <c r="AW76" s="295"/>
      <c r="AX76" s="295"/>
      <c r="AY76" s="295"/>
      <c r="AZ76" s="295"/>
      <c r="BA76" s="295"/>
      <c r="BB76" s="295"/>
      <c r="BC76" s="295"/>
      <c r="BD76" s="295"/>
      <c r="BE76" s="295"/>
      <c r="BF76" s="295"/>
      <c r="BG76" s="295"/>
      <c r="BH76" s="295"/>
      <c r="BI76" s="295"/>
      <c r="BJ76" s="295"/>
      <c r="BK76" s="295"/>
      <c r="BL76" s="295"/>
      <c r="BM76" s="295"/>
      <c r="BN76" s="297"/>
      <c r="BO76" s="297"/>
      <c r="BP76" s="297"/>
      <c r="BQ76" s="297"/>
      <c r="BR76" s="297"/>
      <c r="BS76" s="297"/>
      <c r="BT76" s="297"/>
      <c r="BU76" s="297"/>
      <c r="BV76" s="297"/>
      <c r="BW76" s="297"/>
      <c r="BX76" s="297"/>
      <c r="BY76" s="297"/>
      <c r="BZ76" s="297"/>
      <c r="CA76" s="297"/>
      <c r="CB76" s="297"/>
      <c r="CC76" s="297"/>
      <c r="CD76" s="297"/>
      <c r="CE76" s="297"/>
      <c r="CF76" s="297"/>
      <c r="CG76" s="297"/>
      <c r="CH76" s="297"/>
      <c r="CI76" s="297"/>
      <c r="CJ76" s="297"/>
      <c r="CK76" s="297"/>
      <c r="CL76" s="297"/>
      <c r="CM76" s="297"/>
      <c r="CN76" s="297"/>
      <c r="CO76" s="297"/>
      <c r="CP76" s="297"/>
      <c r="CQ76" s="297"/>
      <c r="CR76" s="297"/>
      <c r="CS76" s="297"/>
      <c r="CT76" s="297"/>
      <c r="CU76" s="297"/>
    </row>
    <row r="77" spans="1:99" s="13" customFormat="1" ht="41.15" customHeight="1" thickBot="1" x14ac:dyDescent="0.4">
      <c r="A77" s="83" t="s">
        <v>95</v>
      </c>
      <c r="B77" s="84" t="s">
        <v>56</v>
      </c>
      <c r="C77" s="84" t="s">
        <v>57</v>
      </c>
      <c r="D77" s="84" t="s">
        <v>58</v>
      </c>
      <c r="E77" s="84" t="s">
        <v>90</v>
      </c>
      <c r="F77" s="84" t="s">
        <v>96</v>
      </c>
      <c r="G77" s="84" t="s">
        <v>97</v>
      </c>
      <c r="H77" s="36" t="s">
        <v>61</v>
      </c>
      <c r="I77" s="298" t="s">
        <v>180</v>
      </c>
      <c r="J77" s="17" t="s">
        <v>181</v>
      </c>
      <c r="K77" s="333" t="s">
        <v>92</v>
      </c>
      <c r="L77" s="334" t="s">
        <v>63</v>
      </c>
      <c r="M77" s="335" t="s">
        <v>34</v>
      </c>
      <c r="N77" s="301"/>
      <c r="O77" s="182"/>
      <c r="P77" s="303"/>
      <c r="Q77" s="349"/>
      <c r="R77" s="303"/>
      <c r="S77" s="303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/>
      <c r="AQ77" s="182"/>
      <c r="AR77" s="182"/>
      <c r="AS77" s="182"/>
      <c r="AT77" s="182"/>
      <c r="AU77" s="182"/>
      <c r="AV77" s="182"/>
      <c r="AW77" s="182"/>
      <c r="AX77" s="182"/>
      <c r="AY77" s="182"/>
      <c r="AZ77" s="182"/>
      <c r="BA77" s="182"/>
      <c r="BB77" s="182"/>
      <c r="BC77" s="182"/>
      <c r="BD77" s="182"/>
      <c r="BE77" s="182"/>
      <c r="BF77" s="182"/>
      <c r="BG77" s="182"/>
      <c r="BH77" s="182"/>
      <c r="BI77" s="182"/>
      <c r="BJ77" s="182"/>
      <c r="BK77" s="182"/>
      <c r="BL77" s="182"/>
      <c r="BM77" s="182"/>
      <c r="BN77" s="304"/>
      <c r="BO77" s="304"/>
      <c r="BP77" s="304"/>
      <c r="BQ77" s="304"/>
      <c r="BR77" s="304"/>
      <c r="BS77" s="304"/>
      <c r="BT77" s="304"/>
      <c r="BU77" s="304"/>
      <c r="BV77" s="304"/>
      <c r="BW77" s="304"/>
      <c r="BX77" s="304"/>
      <c r="BY77" s="304"/>
      <c r="BZ77" s="304"/>
      <c r="CA77" s="304"/>
      <c r="CB77" s="304"/>
      <c r="CC77" s="304"/>
      <c r="CD77" s="304"/>
      <c r="CE77" s="304"/>
      <c r="CF77" s="304"/>
      <c r="CG77" s="304"/>
      <c r="CH77" s="304"/>
      <c r="CI77" s="304"/>
      <c r="CJ77" s="304"/>
      <c r="CK77" s="304"/>
      <c r="CL77" s="304"/>
      <c r="CM77" s="304"/>
      <c r="CN77" s="304"/>
      <c r="CO77" s="304"/>
      <c r="CP77" s="304"/>
      <c r="CQ77" s="304"/>
      <c r="CR77" s="304"/>
      <c r="CS77" s="304"/>
      <c r="CT77" s="304"/>
      <c r="CU77" s="304"/>
    </row>
    <row r="78" spans="1:99" ht="15.65" customHeight="1" x14ac:dyDescent="0.35">
      <c r="A78" s="143"/>
      <c r="B78" s="144"/>
      <c r="C78" s="145"/>
      <c r="D78" s="76">
        <f t="shared" ref="D78:D85" si="11">Anno_rendicontato</f>
        <v>2024</v>
      </c>
      <c r="E78" s="148"/>
      <c r="F78" s="149"/>
      <c r="G78" s="149"/>
      <c r="H78" s="150"/>
      <c r="I78" s="151"/>
      <c r="J78" s="150"/>
      <c r="K78" s="152"/>
      <c r="L78" s="152"/>
      <c r="M78" s="336">
        <f>K78+L78</f>
        <v>0</v>
      </c>
      <c r="N78" s="320"/>
      <c r="P78" s="302"/>
      <c r="Q78" s="302"/>
      <c r="R78" s="302"/>
      <c r="S78" s="307"/>
    </row>
    <row r="79" spans="1:99" ht="15.65" customHeight="1" x14ac:dyDescent="0.35">
      <c r="A79" s="136"/>
      <c r="B79" s="146"/>
      <c r="C79" s="138"/>
      <c r="D79" s="58">
        <f t="shared" si="11"/>
        <v>2024</v>
      </c>
      <c r="E79" s="153"/>
      <c r="F79" s="154"/>
      <c r="G79" s="154"/>
      <c r="H79" s="155"/>
      <c r="I79" s="156"/>
      <c r="J79" s="155"/>
      <c r="K79" s="157"/>
      <c r="L79" s="157"/>
      <c r="M79" s="337">
        <f t="shared" ref="M79:M85" si="12">K79+L79</f>
        <v>0</v>
      </c>
      <c r="N79" s="320"/>
    </row>
    <row r="80" spans="1:99" ht="15.65" customHeight="1" x14ac:dyDescent="0.35">
      <c r="A80" s="136"/>
      <c r="B80" s="146"/>
      <c r="C80" s="138"/>
      <c r="D80" s="58">
        <f t="shared" si="11"/>
        <v>2024</v>
      </c>
      <c r="E80" s="153"/>
      <c r="F80" s="154"/>
      <c r="G80" s="154"/>
      <c r="H80" s="155"/>
      <c r="I80" s="156"/>
      <c r="J80" s="155"/>
      <c r="K80" s="157"/>
      <c r="L80" s="157"/>
      <c r="M80" s="337">
        <f t="shared" si="12"/>
        <v>0</v>
      </c>
      <c r="N80" s="320"/>
    </row>
    <row r="81" spans="1:14" ht="15.65" customHeight="1" x14ac:dyDescent="0.35">
      <c r="A81" s="136"/>
      <c r="B81" s="146"/>
      <c r="C81" s="138"/>
      <c r="D81" s="58">
        <f t="shared" si="11"/>
        <v>2024</v>
      </c>
      <c r="E81" s="153"/>
      <c r="F81" s="154"/>
      <c r="G81" s="154"/>
      <c r="H81" s="155"/>
      <c r="I81" s="156"/>
      <c r="J81" s="155"/>
      <c r="K81" s="157"/>
      <c r="L81" s="157"/>
      <c r="M81" s="337">
        <f t="shared" si="12"/>
        <v>0</v>
      </c>
      <c r="N81" s="320"/>
    </row>
    <row r="82" spans="1:14" ht="15.65" customHeight="1" x14ac:dyDescent="0.35">
      <c r="A82" s="136"/>
      <c r="B82" s="146"/>
      <c r="C82" s="138"/>
      <c r="D82" s="58">
        <f t="shared" si="11"/>
        <v>2024</v>
      </c>
      <c r="E82" s="153"/>
      <c r="F82" s="154"/>
      <c r="G82" s="154"/>
      <c r="H82" s="155"/>
      <c r="I82" s="156"/>
      <c r="J82" s="155"/>
      <c r="K82" s="157"/>
      <c r="L82" s="157"/>
      <c r="M82" s="337">
        <f t="shared" si="12"/>
        <v>0</v>
      </c>
      <c r="N82" s="320"/>
    </row>
    <row r="83" spans="1:14" ht="15.65" customHeight="1" x14ac:dyDescent="0.35">
      <c r="A83" s="136"/>
      <c r="B83" s="146"/>
      <c r="C83" s="138"/>
      <c r="D83" s="58">
        <f t="shared" si="11"/>
        <v>2024</v>
      </c>
      <c r="E83" s="153"/>
      <c r="F83" s="154"/>
      <c r="G83" s="154"/>
      <c r="H83" s="155"/>
      <c r="I83" s="156"/>
      <c r="J83" s="155"/>
      <c r="K83" s="157"/>
      <c r="L83" s="157"/>
      <c r="M83" s="337">
        <f t="shared" si="12"/>
        <v>0</v>
      </c>
      <c r="N83" s="320"/>
    </row>
    <row r="84" spans="1:14" ht="15.65" customHeight="1" x14ac:dyDescent="0.35">
      <c r="A84" s="136"/>
      <c r="B84" s="146"/>
      <c r="C84" s="138"/>
      <c r="D84" s="58">
        <f t="shared" si="11"/>
        <v>2024</v>
      </c>
      <c r="E84" s="153"/>
      <c r="F84" s="154"/>
      <c r="G84" s="154"/>
      <c r="H84" s="155"/>
      <c r="I84" s="156"/>
      <c r="J84" s="155"/>
      <c r="K84" s="157"/>
      <c r="L84" s="157"/>
      <c r="M84" s="337">
        <f t="shared" si="12"/>
        <v>0</v>
      </c>
      <c r="N84" s="320"/>
    </row>
    <row r="85" spans="1:14" ht="15.65" customHeight="1" thickBot="1" x14ac:dyDescent="0.4">
      <c r="A85" s="140"/>
      <c r="B85" s="147"/>
      <c r="C85" s="142"/>
      <c r="D85" s="350">
        <f t="shared" si="11"/>
        <v>2024</v>
      </c>
      <c r="E85" s="158"/>
      <c r="F85" s="158"/>
      <c r="G85" s="158"/>
      <c r="H85" s="159"/>
      <c r="I85" s="160"/>
      <c r="J85" s="159"/>
      <c r="K85" s="161"/>
      <c r="L85" s="161"/>
      <c r="M85" s="338">
        <f t="shared" si="12"/>
        <v>0</v>
      </c>
      <c r="N85" s="320"/>
    </row>
    <row r="86" spans="1:14" s="306" customFormat="1" ht="20.149999999999999" customHeight="1" thickBot="1" x14ac:dyDescent="0.4">
      <c r="C86" s="310"/>
      <c r="D86" s="310"/>
      <c r="E86" s="310"/>
      <c r="F86" s="310"/>
      <c r="G86" s="310"/>
      <c r="H86" s="310"/>
      <c r="I86" s="311"/>
      <c r="J86" s="310"/>
      <c r="K86" s="339">
        <f>SUM(K78:K85)</f>
        <v>0</v>
      </c>
      <c r="L86" s="339">
        <f>SUM(L78:L85)</f>
        <v>0</v>
      </c>
      <c r="M86" s="339">
        <f>SUM(M78:M85)</f>
        <v>0</v>
      </c>
      <c r="N86" s="315"/>
    </row>
    <row r="87" spans="1:14" s="306" customFormat="1" x14ac:dyDescent="0.35">
      <c r="I87" s="316"/>
      <c r="K87" s="340"/>
      <c r="L87" s="340"/>
      <c r="M87" s="340"/>
    </row>
    <row r="88" spans="1:14" s="306" customFormat="1" x14ac:dyDescent="0.35">
      <c r="I88" s="316"/>
      <c r="K88" s="340"/>
      <c r="L88" s="340"/>
      <c r="M88" s="340"/>
    </row>
    <row r="89" spans="1:14" s="306" customFormat="1" x14ac:dyDescent="0.35">
      <c r="I89" s="316"/>
      <c r="K89" s="340"/>
      <c r="L89" s="340"/>
      <c r="M89" s="340"/>
    </row>
    <row r="90" spans="1:14" s="306" customFormat="1" x14ac:dyDescent="0.35">
      <c r="I90" s="316"/>
      <c r="K90" s="340"/>
      <c r="L90" s="340"/>
      <c r="M90" s="340"/>
    </row>
    <row r="91" spans="1:14" s="306" customFormat="1" x14ac:dyDescent="0.35">
      <c r="I91" s="316"/>
      <c r="K91" s="340"/>
      <c r="L91" s="340"/>
      <c r="M91" s="340"/>
    </row>
    <row r="92" spans="1:14" s="306" customFormat="1" x14ac:dyDescent="0.35">
      <c r="I92" s="316"/>
      <c r="K92" s="340"/>
      <c r="L92" s="340"/>
      <c r="M92" s="340"/>
    </row>
    <row r="93" spans="1:14" s="306" customFormat="1" x14ac:dyDescent="0.35">
      <c r="I93" s="316"/>
      <c r="K93" s="340"/>
      <c r="L93" s="340"/>
      <c r="M93" s="340"/>
    </row>
    <row r="94" spans="1:14" s="306" customFormat="1" x14ac:dyDescent="0.35">
      <c r="I94" s="316"/>
      <c r="K94" s="340"/>
      <c r="L94" s="340"/>
      <c r="M94" s="340"/>
    </row>
    <row r="95" spans="1:14" s="306" customFormat="1" x14ac:dyDescent="0.35">
      <c r="I95" s="316"/>
      <c r="K95" s="340"/>
      <c r="L95" s="340"/>
      <c r="M95" s="340"/>
    </row>
    <row r="96" spans="1:14" s="306" customFormat="1" x14ac:dyDescent="0.35">
      <c r="E96" s="597" t="s">
        <v>98</v>
      </c>
      <c r="F96" s="597"/>
      <c r="G96" s="597"/>
      <c r="H96" s="597"/>
      <c r="I96" s="597"/>
      <c r="J96" s="597"/>
      <c r="K96" s="597"/>
      <c r="L96" s="597"/>
      <c r="M96" s="597"/>
      <c r="N96" s="597"/>
    </row>
    <row r="97" spans="9:13" s="306" customFormat="1" x14ac:dyDescent="0.35">
      <c r="I97" s="316"/>
      <c r="K97" s="340"/>
      <c r="L97" s="340"/>
      <c r="M97" s="340"/>
    </row>
    <row r="98" spans="9:13" s="306" customFormat="1" x14ac:dyDescent="0.35">
      <c r="I98" s="316"/>
      <c r="K98" s="340"/>
      <c r="L98" s="340"/>
      <c r="M98" s="340"/>
    </row>
    <row r="99" spans="9:13" s="306" customFormat="1" x14ac:dyDescent="0.35">
      <c r="I99" s="316"/>
      <c r="K99" s="340"/>
      <c r="L99" s="340"/>
      <c r="M99" s="340"/>
    </row>
    <row r="100" spans="9:13" s="306" customFormat="1" x14ac:dyDescent="0.35">
      <c r="I100" s="316"/>
      <c r="K100" s="340"/>
      <c r="L100" s="340"/>
      <c r="M100" s="340"/>
    </row>
    <row r="101" spans="9:13" s="306" customFormat="1" x14ac:dyDescent="0.35">
      <c r="I101" s="316"/>
      <c r="K101" s="340"/>
      <c r="L101" s="340"/>
      <c r="M101" s="340"/>
    </row>
    <row r="102" spans="9:13" s="306" customFormat="1" x14ac:dyDescent="0.35">
      <c r="I102" s="316"/>
      <c r="K102" s="340"/>
      <c r="L102" s="340"/>
      <c r="M102" s="340"/>
    </row>
    <row r="103" spans="9:13" s="306" customFormat="1" x14ac:dyDescent="0.35">
      <c r="I103" s="316"/>
      <c r="K103" s="340"/>
      <c r="L103" s="340"/>
      <c r="M103" s="340"/>
    </row>
    <row r="104" spans="9:13" s="306" customFormat="1" x14ac:dyDescent="0.35">
      <c r="I104" s="316"/>
      <c r="K104" s="340"/>
      <c r="L104" s="340"/>
      <c r="M104" s="340"/>
    </row>
    <row r="105" spans="9:13" s="306" customFormat="1" x14ac:dyDescent="0.35">
      <c r="I105" s="316"/>
      <c r="K105" s="340"/>
      <c r="L105" s="340"/>
      <c r="M105" s="340"/>
    </row>
    <row r="106" spans="9:13" s="306" customFormat="1" x14ac:dyDescent="0.35">
      <c r="I106" s="316"/>
      <c r="K106" s="340"/>
      <c r="L106" s="340"/>
      <c r="M106" s="340"/>
    </row>
    <row r="107" spans="9:13" s="306" customFormat="1" x14ac:dyDescent="0.35">
      <c r="I107" s="316"/>
      <c r="K107" s="340"/>
      <c r="L107" s="340"/>
      <c r="M107" s="340"/>
    </row>
    <row r="108" spans="9:13" s="306" customFormat="1" x14ac:dyDescent="0.35">
      <c r="I108" s="316"/>
      <c r="K108" s="340"/>
      <c r="L108" s="340"/>
      <c r="M108" s="340"/>
    </row>
    <row r="109" spans="9:13" s="306" customFormat="1" x14ac:dyDescent="0.35">
      <c r="I109" s="316"/>
      <c r="K109" s="340"/>
      <c r="L109" s="340"/>
      <c r="M109" s="340"/>
    </row>
    <row r="110" spans="9:13" s="306" customFormat="1" x14ac:dyDescent="0.35">
      <c r="I110" s="316"/>
      <c r="K110" s="340"/>
      <c r="L110" s="340"/>
      <c r="M110" s="340"/>
    </row>
    <row r="111" spans="9:13" s="306" customFormat="1" x14ac:dyDescent="0.35">
      <c r="I111" s="316"/>
      <c r="K111" s="340"/>
      <c r="L111" s="340"/>
      <c r="M111" s="340"/>
    </row>
    <row r="112" spans="9:13" s="306" customFormat="1" x14ac:dyDescent="0.35">
      <c r="I112" s="316"/>
      <c r="K112" s="340"/>
      <c r="L112" s="340"/>
      <c r="M112" s="340"/>
    </row>
    <row r="113" spans="9:13" s="306" customFormat="1" x14ac:dyDescent="0.35">
      <c r="I113" s="316"/>
      <c r="K113" s="340"/>
      <c r="L113" s="340"/>
      <c r="M113" s="340"/>
    </row>
    <row r="114" spans="9:13" s="306" customFormat="1" x14ac:dyDescent="0.35">
      <c r="I114" s="316"/>
      <c r="K114" s="340"/>
      <c r="L114" s="340"/>
      <c r="M114" s="340"/>
    </row>
    <row r="115" spans="9:13" s="306" customFormat="1" x14ac:dyDescent="0.35">
      <c r="I115" s="316"/>
      <c r="K115" s="340"/>
      <c r="L115" s="340"/>
      <c r="M115" s="340"/>
    </row>
    <row r="116" spans="9:13" s="306" customFormat="1" x14ac:dyDescent="0.35">
      <c r="I116" s="316"/>
      <c r="K116" s="340"/>
      <c r="L116" s="340"/>
      <c r="M116" s="340"/>
    </row>
    <row r="117" spans="9:13" s="306" customFormat="1" x14ac:dyDescent="0.35">
      <c r="I117" s="316"/>
      <c r="K117" s="340"/>
      <c r="L117" s="340"/>
      <c r="M117" s="340"/>
    </row>
    <row r="118" spans="9:13" s="306" customFormat="1" x14ac:dyDescent="0.35">
      <c r="I118" s="316"/>
      <c r="K118" s="340"/>
      <c r="L118" s="340"/>
      <c r="M118" s="340"/>
    </row>
    <row r="119" spans="9:13" s="306" customFormat="1" x14ac:dyDescent="0.35">
      <c r="I119" s="316"/>
      <c r="K119" s="340"/>
      <c r="L119" s="340"/>
      <c r="M119" s="340"/>
    </row>
    <row r="120" spans="9:13" s="306" customFormat="1" x14ac:dyDescent="0.35">
      <c r="I120" s="316"/>
      <c r="K120" s="340"/>
      <c r="L120" s="340"/>
      <c r="M120" s="340"/>
    </row>
    <row r="121" spans="9:13" s="306" customFormat="1" x14ac:dyDescent="0.35">
      <c r="I121" s="316"/>
      <c r="K121" s="340"/>
      <c r="L121" s="340"/>
      <c r="M121" s="340"/>
    </row>
    <row r="122" spans="9:13" s="306" customFormat="1" x14ac:dyDescent="0.35">
      <c r="I122" s="316"/>
      <c r="K122" s="340"/>
      <c r="L122" s="340"/>
      <c r="M122" s="340"/>
    </row>
    <row r="123" spans="9:13" s="306" customFormat="1" x14ac:dyDescent="0.35">
      <c r="I123" s="316"/>
      <c r="K123" s="340"/>
      <c r="L123" s="340"/>
      <c r="M123" s="340"/>
    </row>
    <row r="124" spans="9:13" s="306" customFormat="1" x14ac:dyDescent="0.35">
      <c r="I124" s="316"/>
      <c r="K124" s="340"/>
      <c r="L124" s="340"/>
      <c r="M124" s="340"/>
    </row>
    <row r="125" spans="9:13" s="306" customFormat="1" x14ac:dyDescent="0.35">
      <c r="I125" s="316"/>
      <c r="K125" s="340"/>
      <c r="L125" s="340"/>
      <c r="M125" s="340"/>
    </row>
    <row r="126" spans="9:13" s="306" customFormat="1" x14ac:dyDescent="0.35">
      <c r="I126" s="316"/>
      <c r="K126" s="340"/>
      <c r="L126" s="340"/>
      <c r="M126" s="340"/>
    </row>
    <row r="127" spans="9:13" s="306" customFormat="1" x14ac:dyDescent="0.35">
      <c r="I127" s="316"/>
      <c r="K127" s="340"/>
      <c r="L127" s="340"/>
      <c r="M127" s="340"/>
    </row>
    <row r="128" spans="9:13" s="306" customFormat="1" x14ac:dyDescent="0.35">
      <c r="I128" s="316"/>
      <c r="K128" s="340"/>
      <c r="L128" s="340"/>
      <c r="M128" s="340"/>
    </row>
    <row r="129" spans="9:13" s="306" customFormat="1" x14ac:dyDescent="0.35">
      <c r="I129" s="316"/>
      <c r="K129" s="340"/>
      <c r="L129" s="340"/>
      <c r="M129" s="340"/>
    </row>
    <row r="130" spans="9:13" s="306" customFormat="1" x14ac:dyDescent="0.35">
      <c r="I130" s="316"/>
      <c r="K130" s="340"/>
      <c r="L130" s="340"/>
      <c r="M130" s="340"/>
    </row>
    <row r="131" spans="9:13" s="306" customFormat="1" x14ac:dyDescent="0.35">
      <c r="I131" s="316"/>
      <c r="K131" s="340"/>
      <c r="L131" s="340"/>
      <c r="M131" s="340"/>
    </row>
    <row r="132" spans="9:13" s="306" customFormat="1" x14ac:dyDescent="0.35">
      <c r="I132" s="316"/>
      <c r="K132" s="340"/>
      <c r="L132" s="340"/>
      <c r="M132" s="340"/>
    </row>
    <row r="133" spans="9:13" s="306" customFormat="1" x14ac:dyDescent="0.35">
      <c r="I133" s="316"/>
      <c r="K133" s="340"/>
      <c r="L133" s="340"/>
      <c r="M133" s="340"/>
    </row>
    <row r="134" spans="9:13" s="306" customFormat="1" x14ac:dyDescent="0.35">
      <c r="I134" s="316"/>
      <c r="K134" s="340"/>
      <c r="L134" s="340"/>
      <c r="M134" s="340"/>
    </row>
    <row r="135" spans="9:13" s="306" customFormat="1" x14ac:dyDescent="0.35">
      <c r="I135" s="316"/>
      <c r="K135" s="340"/>
      <c r="L135" s="340"/>
      <c r="M135" s="340"/>
    </row>
    <row r="136" spans="9:13" s="306" customFormat="1" x14ac:dyDescent="0.35">
      <c r="I136" s="316"/>
      <c r="K136" s="340"/>
      <c r="L136" s="340"/>
      <c r="M136" s="340"/>
    </row>
    <row r="137" spans="9:13" s="306" customFormat="1" x14ac:dyDescent="0.35">
      <c r="I137" s="316"/>
      <c r="K137" s="340"/>
      <c r="L137" s="340"/>
      <c r="M137" s="340"/>
    </row>
    <row r="138" spans="9:13" s="306" customFormat="1" x14ac:dyDescent="0.35">
      <c r="I138" s="316"/>
      <c r="K138" s="340"/>
      <c r="L138" s="340"/>
      <c r="M138" s="340"/>
    </row>
    <row r="139" spans="9:13" s="306" customFormat="1" x14ac:dyDescent="0.35">
      <c r="I139" s="316"/>
      <c r="K139" s="340"/>
      <c r="L139" s="340"/>
      <c r="M139" s="340"/>
    </row>
    <row r="140" spans="9:13" s="306" customFormat="1" x14ac:dyDescent="0.35">
      <c r="I140" s="316"/>
      <c r="K140" s="340"/>
      <c r="L140" s="340"/>
      <c r="M140" s="340"/>
    </row>
    <row r="141" spans="9:13" s="306" customFormat="1" x14ac:dyDescent="0.35">
      <c r="I141" s="316"/>
      <c r="K141" s="340"/>
      <c r="L141" s="340"/>
      <c r="M141" s="340"/>
    </row>
    <row r="142" spans="9:13" s="306" customFormat="1" x14ac:dyDescent="0.35">
      <c r="I142" s="316"/>
      <c r="K142" s="340"/>
      <c r="L142" s="340"/>
      <c r="M142" s="340"/>
    </row>
    <row r="143" spans="9:13" s="306" customFormat="1" x14ac:dyDescent="0.35">
      <c r="I143" s="316"/>
      <c r="K143" s="340"/>
      <c r="L143" s="340"/>
      <c r="M143" s="340"/>
    </row>
    <row r="144" spans="9:13" s="306" customFormat="1" x14ac:dyDescent="0.35">
      <c r="I144" s="316"/>
      <c r="K144" s="340"/>
      <c r="L144" s="340"/>
      <c r="M144" s="340"/>
    </row>
    <row r="145" spans="9:13" s="306" customFormat="1" x14ac:dyDescent="0.35">
      <c r="I145" s="316"/>
      <c r="K145" s="340"/>
      <c r="L145" s="340"/>
      <c r="M145" s="340"/>
    </row>
    <row r="146" spans="9:13" s="306" customFormat="1" x14ac:dyDescent="0.35">
      <c r="I146" s="316"/>
      <c r="K146" s="340"/>
      <c r="L146" s="340"/>
      <c r="M146" s="340"/>
    </row>
    <row r="147" spans="9:13" s="306" customFormat="1" x14ac:dyDescent="0.35">
      <c r="I147" s="316"/>
      <c r="K147" s="340"/>
      <c r="L147" s="340"/>
      <c r="M147" s="340"/>
    </row>
    <row r="148" spans="9:13" s="306" customFormat="1" x14ac:dyDescent="0.35">
      <c r="I148" s="316"/>
      <c r="K148" s="340"/>
      <c r="L148" s="340"/>
      <c r="M148" s="340"/>
    </row>
    <row r="149" spans="9:13" s="306" customFormat="1" x14ac:dyDescent="0.35">
      <c r="I149" s="316"/>
      <c r="K149" s="340"/>
      <c r="L149" s="340"/>
      <c r="M149" s="340"/>
    </row>
    <row r="150" spans="9:13" s="306" customFormat="1" x14ac:dyDescent="0.35">
      <c r="I150" s="316"/>
      <c r="K150" s="340"/>
      <c r="L150" s="340"/>
      <c r="M150" s="340"/>
    </row>
    <row r="151" spans="9:13" s="306" customFormat="1" x14ac:dyDescent="0.35">
      <c r="I151" s="316"/>
      <c r="K151" s="340"/>
      <c r="L151" s="340"/>
      <c r="M151" s="340"/>
    </row>
    <row r="152" spans="9:13" s="306" customFormat="1" x14ac:dyDescent="0.35">
      <c r="I152" s="316"/>
      <c r="K152" s="340"/>
      <c r="L152" s="340"/>
      <c r="M152" s="340"/>
    </row>
    <row r="153" spans="9:13" s="306" customFormat="1" x14ac:dyDescent="0.35">
      <c r="I153" s="316"/>
      <c r="K153" s="340"/>
      <c r="L153" s="340"/>
      <c r="M153" s="340"/>
    </row>
    <row r="154" spans="9:13" s="306" customFormat="1" x14ac:dyDescent="0.35">
      <c r="I154" s="316"/>
      <c r="K154" s="340"/>
      <c r="L154" s="340"/>
      <c r="M154" s="340"/>
    </row>
    <row r="155" spans="9:13" s="306" customFormat="1" x14ac:dyDescent="0.35">
      <c r="I155" s="316"/>
      <c r="K155" s="340"/>
      <c r="L155" s="340"/>
      <c r="M155" s="340"/>
    </row>
    <row r="156" spans="9:13" s="306" customFormat="1" x14ac:dyDescent="0.35">
      <c r="I156" s="316"/>
      <c r="K156" s="340"/>
      <c r="L156" s="340"/>
      <c r="M156" s="340"/>
    </row>
    <row r="157" spans="9:13" s="306" customFormat="1" x14ac:dyDescent="0.35">
      <c r="I157" s="316"/>
      <c r="K157" s="340"/>
      <c r="L157" s="340"/>
      <c r="M157" s="340"/>
    </row>
    <row r="158" spans="9:13" s="306" customFormat="1" x14ac:dyDescent="0.35">
      <c r="I158" s="316"/>
      <c r="K158" s="340"/>
      <c r="L158" s="340"/>
      <c r="M158" s="340"/>
    </row>
    <row r="159" spans="9:13" s="306" customFormat="1" x14ac:dyDescent="0.35">
      <c r="I159" s="316"/>
      <c r="K159" s="340"/>
      <c r="L159" s="340"/>
      <c r="M159" s="340"/>
    </row>
    <row r="160" spans="9:13" s="306" customFormat="1" x14ac:dyDescent="0.35">
      <c r="I160" s="316"/>
      <c r="K160" s="340"/>
      <c r="L160" s="340"/>
      <c r="M160" s="340"/>
    </row>
    <row r="161" spans="9:13" s="306" customFormat="1" x14ac:dyDescent="0.35">
      <c r="I161" s="316"/>
      <c r="K161" s="340"/>
      <c r="L161" s="340"/>
      <c r="M161" s="340"/>
    </row>
    <row r="162" spans="9:13" s="306" customFormat="1" x14ac:dyDescent="0.35">
      <c r="I162" s="316"/>
      <c r="K162" s="340"/>
      <c r="L162" s="340"/>
      <c r="M162" s="340"/>
    </row>
    <row r="163" spans="9:13" s="306" customFormat="1" x14ac:dyDescent="0.35">
      <c r="I163" s="316"/>
      <c r="K163" s="340"/>
      <c r="L163" s="340"/>
      <c r="M163" s="340"/>
    </row>
    <row r="164" spans="9:13" s="306" customFormat="1" x14ac:dyDescent="0.35">
      <c r="I164" s="316"/>
      <c r="K164" s="340"/>
      <c r="L164" s="340"/>
      <c r="M164" s="340"/>
    </row>
    <row r="165" spans="9:13" s="306" customFormat="1" x14ac:dyDescent="0.35">
      <c r="I165" s="316"/>
      <c r="K165" s="340"/>
      <c r="L165" s="340"/>
      <c r="M165" s="340"/>
    </row>
    <row r="166" spans="9:13" s="306" customFormat="1" x14ac:dyDescent="0.35">
      <c r="I166" s="316"/>
      <c r="K166" s="340"/>
      <c r="L166" s="340"/>
      <c r="M166" s="340"/>
    </row>
    <row r="167" spans="9:13" s="306" customFormat="1" x14ac:dyDescent="0.35">
      <c r="I167" s="316"/>
      <c r="K167" s="340"/>
      <c r="L167" s="340"/>
      <c r="M167" s="340"/>
    </row>
    <row r="168" spans="9:13" s="306" customFormat="1" x14ac:dyDescent="0.35">
      <c r="I168" s="316"/>
      <c r="K168" s="340"/>
      <c r="L168" s="340"/>
      <c r="M168" s="340"/>
    </row>
    <row r="169" spans="9:13" s="306" customFormat="1" x14ac:dyDescent="0.35">
      <c r="I169" s="316"/>
      <c r="K169" s="340"/>
      <c r="L169" s="340"/>
      <c r="M169" s="340"/>
    </row>
    <row r="170" spans="9:13" s="306" customFormat="1" x14ac:dyDescent="0.35">
      <c r="I170" s="316"/>
      <c r="K170" s="340"/>
      <c r="L170" s="340"/>
      <c r="M170" s="340"/>
    </row>
    <row r="171" spans="9:13" s="306" customFormat="1" x14ac:dyDescent="0.35">
      <c r="I171" s="316"/>
      <c r="K171" s="340"/>
      <c r="L171" s="340"/>
      <c r="M171" s="340"/>
    </row>
    <row r="172" spans="9:13" s="306" customFormat="1" x14ac:dyDescent="0.35">
      <c r="I172" s="316"/>
      <c r="K172" s="340"/>
      <c r="L172" s="340"/>
      <c r="M172" s="340"/>
    </row>
    <row r="173" spans="9:13" s="306" customFormat="1" x14ac:dyDescent="0.35">
      <c r="I173" s="316"/>
      <c r="K173" s="340"/>
      <c r="L173" s="340"/>
      <c r="M173" s="340"/>
    </row>
    <row r="174" spans="9:13" s="306" customFormat="1" x14ac:dyDescent="0.35">
      <c r="I174" s="316"/>
      <c r="K174" s="340"/>
      <c r="L174" s="340"/>
      <c r="M174" s="340"/>
    </row>
    <row r="175" spans="9:13" s="306" customFormat="1" x14ac:dyDescent="0.35">
      <c r="I175" s="316"/>
      <c r="K175" s="340"/>
      <c r="L175" s="340"/>
      <c r="M175" s="340"/>
    </row>
    <row r="176" spans="9:13" s="306" customFormat="1" x14ac:dyDescent="0.35">
      <c r="I176" s="316"/>
      <c r="K176" s="340"/>
      <c r="L176" s="340"/>
      <c r="M176" s="340"/>
    </row>
    <row r="177" spans="9:13" s="306" customFormat="1" x14ac:dyDescent="0.35">
      <c r="I177" s="316"/>
      <c r="K177" s="340"/>
      <c r="L177" s="340"/>
      <c r="M177" s="340"/>
    </row>
    <row r="178" spans="9:13" s="306" customFormat="1" x14ac:dyDescent="0.35">
      <c r="I178" s="316"/>
      <c r="K178" s="340"/>
      <c r="L178" s="340"/>
      <c r="M178" s="340"/>
    </row>
    <row r="179" spans="9:13" s="306" customFormat="1" x14ac:dyDescent="0.35">
      <c r="I179" s="316"/>
      <c r="K179" s="340"/>
      <c r="L179" s="340"/>
      <c r="M179" s="340"/>
    </row>
    <row r="180" spans="9:13" s="306" customFormat="1" x14ac:dyDescent="0.35">
      <c r="I180" s="316"/>
      <c r="K180" s="340"/>
      <c r="L180" s="340"/>
      <c r="M180" s="340"/>
    </row>
    <row r="181" spans="9:13" s="306" customFormat="1" x14ac:dyDescent="0.35">
      <c r="I181" s="316"/>
      <c r="K181" s="340"/>
      <c r="L181" s="340"/>
      <c r="M181" s="340"/>
    </row>
    <row r="182" spans="9:13" s="306" customFormat="1" x14ac:dyDescent="0.35">
      <c r="I182" s="316"/>
      <c r="K182" s="340"/>
      <c r="L182" s="340"/>
      <c r="M182" s="340"/>
    </row>
    <row r="183" spans="9:13" s="306" customFormat="1" x14ac:dyDescent="0.35">
      <c r="I183" s="316"/>
      <c r="K183" s="340"/>
      <c r="L183" s="340"/>
      <c r="M183" s="340"/>
    </row>
    <row r="184" spans="9:13" s="306" customFormat="1" x14ac:dyDescent="0.35">
      <c r="I184" s="316"/>
      <c r="K184" s="340"/>
      <c r="L184" s="340"/>
      <c r="M184" s="340"/>
    </row>
    <row r="185" spans="9:13" s="306" customFormat="1" x14ac:dyDescent="0.35">
      <c r="I185" s="316"/>
      <c r="K185" s="340"/>
      <c r="L185" s="340"/>
      <c r="M185" s="340"/>
    </row>
    <row r="186" spans="9:13" s="306" customFormat="1" x14ac:dyDescent="0.35">
      <c r="I186" s="316"/>
      <c r="K186" s="340"/>
      <c r="L186" s="340"/>
      <c r="M186" s="340"/>
    </row>
    <row r="187" spans="9:13" s="306" customFormat="1" x14ac:dyDescent="0.35">
      <c r="I187" s="316"/>
      <c r="K187" s="340"/>
      <c r="L187" s="340"/>
      <c r="M187" s="340"/>
    </row>
    <row r="188" spans="9:13" s="306" customFormat="1" x14ac:dyDescent="0.35">
      <c r="I188" s="316"/>
      <c r="K188" s="340"/>
      <c r="L188" s="340"/>
      <c r="M188" s="340"/>
    </row>
    <row r="189" spans="9:13" s="306" customFormat="1" x14ac:dyDescent="0.35">
      <c r="I189" s="316"/>
      <c r="K189" s="340"/>
      <c r="L189" s="340"/>
      <c r="M189" s="340"/>
    </row>
    <row r="190" spans="9:13" s="306" customFormat="1" x14ac:dyDescent="0.35">
      <c r="I190" s="316"/>
      <c r="K190" s="340"/>
      <c r="L190" s="340"/>
      <c r="M190" s="340"/>
    </row>
    <row r="191" spans="9:13" s="306" customFormat="1" x14ac:dyDescent="0.35">
      <c r="I191" s="316"/>
      <c r="K191" s="340"/>
      <c r="L191" s="340"/>
      <c r="M191" s="340"/>
    </row>
    <row r="192" spans="9:13" s="306" customFormat="1" x14ac:dyDescent="0.35">
      <c r="I192" s="316"/>
      <c r="K192" s="340"/>
      <c r="L192" s="340"/>
      <c r="M192" s="340"/>
    </row>
    <row r="193" spans="9:13" s="306" customFormat="1" x14ac:dyDescent="0.35">
      <c r="I193" s="316"/>
      <c r="K193" s="340"/>
      <c r="L193" s="340"/>
      <c r="M193" s="340"/>
    </row>
    <row r="194" spans="9:13" s="306" customFormat="1" x14ac:dyDescent="0.35">
      <c r="I194" s="316"/>
      <c r="K194" s="340"/>
      <c r="L194" s="340"/>
      <c r="M194" s="340"/>
    </row>
    <row r="195" spans="9:13" s="306" customFormat="1" x14ac:dyDescent="0.35">
      <c r="I195" s="316"/>
      <c r="K195" s="340"/>
      <c r="L195" s="340"/>
      <c r="M195" s="340"/>
    </row>
    <row r="196" spans="9:13" s="306" customFormat="1" x14ac:dyDescent="0.35">
      <c r="I196" s="316"/>
      <c r="K196" s="340"/>
      <c r="L196" s="340"/>
      <c r="M196" s="340"/>
    </row>
    <row r="197" spans="9:13" s="306" customFormat="1" x14ac:dyDescent="0.35">
      <c r="I197" s="316"/>
      <c r="K197" s="340"/>
      <c r="L197" s="340"/>
      <c r="M197" s="340"/>
    </row>
    <row r="198" spans="9:13" s="306" customFormat="1" x14ac:dyDescent="0.35">
      <c r="I198" s="316"/>
      <c r="K198" s="340"/>
      <c r="L198" s="340"/>
      <c r="M198" s="340"/>
    </row>
    <row r="199" spans="9:13" s="306" customFormat="1" x14ac:dyDescent="0.35">
      <c r="I199" s="316"/>
      <c r="K199" s="340"/>
      <c r="L199" s="340"/>
      <c r="M199" s="340"/>
    </row>
    <row r="200" spans="9:13" s="306" customFormat="1" x14ac:dyDescent="0.35">
      <c r="I200" s="316"/>
      <c r="K200" s="340"/>
      <c r="L200" s="340"/>
      <c r="M200" s="340"/>
    </row>
    <row r="201" spans="9:13" s="306" customFormat="1" x14ac:dyDescent="0.35">
      <c r="I201" s="316"/>
      <c r="K201" s="340"/>
      <c r="L201" s="340"/>
      <c r="M201" s="340"/>
    </row>
    <row r="202" spans="9:13" s="306" customFormat="1" x14ac:dyDescent="0.35">
      <c r="I202" s="316"/>
      <c r="K202" s="340"/>
      <c r="L202" s="340"/>
      <c r="M202" s="340"/>
    </row>
    <row r="203" spans="9:13" s="306" customFormat="1" x14ac:dyDescent="0.35">
      <c r="I203" s="316"/>
      <c r="K203" s="340"/>
      <c r="L203" s="340"/>
      <c r="M203" s="340"/>
    </row>
    <row r="204" spans="9:13" s="306" customFormat="1" x14ac:dyDescent="0.35">
      <c r="I204" s="316"/>
      <c r="K204" s="340"/>
      <c r="L204" s="340"/>
      <c r="M204" s="340"/>
    </row>
    <row r="205" spans="9:13" s="306" customFormat="1" x14ac:dyDescent="0.35">
      <c r="I205" s="316"/>
      <c r="K205" s="340"/>
      <c r="L205" s="340"/>
      <c r="M205" s="340"/>
    </row>
    <row r="206" spans="9:13" s="306" customFormat="1" x14ac:dyDescent="0.35">
      <c r="I206" s="316"/>
      <c r="K206" s="340"/>
      <c r="L206" s="340"/>
      <c r="M206" s="340"/>
    </row>
    <row r="207" spans="9:13" s="306" customFormat="1" x14ac:dyDescent="0.35">
      <c r="I207" s="316"/>
      <c r="K207" s="340"/>
      <c r="L207" s="340"/>
      <c r="M207" s="340"/>
    </row>
    <row r="208" spans="9:13" s="306" customFormat="1" x14ac:dyDescent="0.35">
      <c r="I208" s="316"/>
      <c r="K208" s="340"/>
      <c r="L208" s="340"/>
      <c r="M208" s="340"/>
    </row>
    <row r="209" spans="9:13" s="306" customFormat="1" x14ac:dyDescent="0.35">
      <c r="I209" s="316"/>
      <c r="K209" s="340"/>
      <c r="L209" s="340"/>
      <c r="M209" s="340"/>
    </row>
    <row r="210" spans="9:13" s="306" customFormat="1" x14ac:dyDescent="0.35">
      <c r="I210" s="316"/>
      <c r="K210" s="340"/>
      <c r="L210" s="340"/>
      <c r="M210" s="340"/>
    </row>
    <row r="211" spans="9:13" s="306" customFormat="1" x14ac:dyDescent="0.35">
      <c r="I211" s="316"/>
      <c r="K211" s="340"/>
      <c r="L211" s="340"/>
      <c r="M211" s="340"/>
    </row>
    <row r="212" spans="9:13" s="306" customFormat="1" x14ac:dyDescent="0.35">
      <c r="I212" s="316"/>
      <c r="K212" s="340"/>
      <c r="L212" s="340"/>
      <c r="M212" s="340"/>
    </row>
    <row r="213" spans="9:13" s="306" customFormat="1" x14ac:dyDescent="0.35">
      <c r="I213" s="316"/>
      <c r="K213" s="340"/>
      <c r="L213" s="340"/>
      <c r="M213" s="340"/>
    </row>
    <row r="214" spans="9:13" s="306" customFormat="1" x14ac:dyDescent="0.35">
      <c r="I214" s="316"/>
      <c r="K214" s="340"/>
      <c r="L214" s="340"/>
      <c r="M214" s="340"/>
    </row>
    <row r="215" spans="9:13" s="306" customFormat="1" x14ac:dyDescent="0.35">
      <c r="I215" s="316"/>
      <c r="K215" s="340"/>
      <c r="L215" s="340"/>
      <c r="M215" s="340"/>
    </row>
    <row r="216" spans="9:13" s="306" customFormat="1" x14ac:dyDescent="0.35">
      <c r="I216" s="316"/>
      <c r="K216" s="340"/>
      <c r="L216" s="340"/>
      <c r="M216" s="340"/>
    </row>
    <row r="217" spans="9:13" s="306" customFormat="1" x14ac:dyDescent="0.35">
      <c r="I217" s="316"/>
      <c r="K217" s="340"/>
      <c r="L217" s="340"/>
      <c r="M217" s="340"/>
    </row>
    <row r="218" spans="9:13" s="306" customFormat="1" x14ac:dyDescent="0.35">
      <c r="I218" s="316"/>
      <c r="K218" s="340"/>
      <c r="L218" s="340"/>
      <c r="M218" s="340"/>
    </row>
    <row r="219" spans="9:13" s="306" customFormat="1" x14ac:dyDescent="0.35">
      <c r="I219" s="316"/>
      <c r="K219" s="340"/>
      <c r="L219" s="340"/>
      <c r="M219" s="340"/>
    </row>
    <row r="220" spans="9:13" s="306" customFormat="1" x14ac:dyDescent="0.35">
      <c r="I220" s="316"/>
      <c r="K220" s="340"/>
      <c r="L220" s="340"/>
      <c r="M220" s="340"/>
    </row>
    <row r="221" spans="9:13" s="306" customFormat="1" x14ac:dyDescent="0.35">
      <c r="I221" s="316"/>
      <c r="K221" s="340"/>
      <c r="L221" s="340"/>
      <c r="M221" s="340"/>
    </row>
    <row r="222" spans="9:13" s="306" customFormat="1" x14ac:dyDescent="0.35">
      <c r="I222" s="316"/>
      <c r="K222" s="340"/>
      <c r="L222" s="340"/>
      <c r="M222" s="340"/>
    </row>
    <row r="223" spans="9:13" s="306" customFormat="1" x14ac:dyDescent="0.35">
      <c r="I223" s="316"/>
      <c r="K223" s="340"/>
      <c r="L223" s="340"/>
      <c r="M223" s="340"/>
    </row>
    <row r="224" spans="9:13" s="306" customFormat="1" x14ac:dyDescent="0.35">
      <c r="I224" s="316"/>
      <c r="K224" s="340"/>
      <c r="L224" s="340"/>
      <c r="M224" s="340"/>
    </row>
    <row r="225" spans="9:13" s="306" customFormat="1" x14ac:dyDescent="0.35">
      <c r="I225" s="316"/>
      <c r="K225" s="340"/>
      <c r="L225" s="340"/>
      <c r="M225" s="340"/>
    </row>
    <row r="226" spans="9:13" s="306" customFormat="1" x14ac:dyDescent="0.35">
      <c r="I226" s="316"/>
      <c r="K226" s="340"/>
      <c r="L226" s="340"/>
      <c r="M226" s="340"/>
    </row>
    <row r="227" spans="9:13" s="306" customFormat="1" x14ac:dyDescent="0.35">
      <c r="I227" s="316"/>
      <c r="K227" s="340"/>
      <c r="L227" s="340"/>
      <c r="M227" s="340"/>
    </row>
    <row r="228" spans="9:13" s="306" customFormat="1" x14ac:dyDescent="0.35">
      <c r="I228" s="316"/>
      <c r="K228" s="340"/>
      <c r="L228" s="340"/>
      <c r="M228" s="340"/>
    </row>
    <row r="229" spans="9:13" s="306" customFormat="1" x14ac:dyDescent="0.35">
      <c r="I229" s="316"/>
      <c r="K229" s="340"/>
      <c r="L229" s="340"/>
      <c r="M229" s="340"/>
    </row>
    <row r="230" spans="9:13" s="306" customFormat="1" x14ac:dyDescent="0.35">
      <c r="I230" s="316"/>
      <c r="K230" s="340"/>
      <c r="L230" s="340"/>
      <c r="M230" s="340"/>
    </row>
    <row r="231" spans="9:13" s="306" customFormat="1" x14ac:dyDescent="0.35">
      <c r="I231" s="316"/>
      <c r="K231" s="340"/>
      <c r="L231" s="340"/>
      <c r="M231" s="340"/>
    </row>
    <row r="232" spans="9:13" s="306" customFormat="1" x14ac:dyDescent="0.35">
      <c r="I232" s="316"/>
      <c r="K232" s="340"/>
      <c r="L232" s="340"/>
      <c r="M232" s="340"/>
    </row>
    <row r="233" spans="9:13" s="306" customFormat="1" x14ac:dyDescent="0.35">
      <c r="I233" s="316"/>
      <c r="K233" s="340"/>
      <c r="L233" s="340"/>
      <c r="M233" s="340"/>
    </row>
    <row r="234" spans="9:13" s="306" customFormat="1" x14ac:dyDescent="0.35">
      <c r="I234" s="316"/>
      <c r="K234" s="340"/>
      <c r="L234" s="340"/>
      <c r="M234" s="340"/>
    </row>
    <row r="235" spans="9:13" s="306" customFormat="1" x14ac:dyDescent="0.35">
      <c r="I235" s="316"/>
      <c r="K235" s="340"/>
      <c r="L235" s="340"/>
      <c r="M235" s="340"/>
    </row>
    <row r="236" spans="9:13" s="306" customFormat="1" x14ac:dyDescent="0.35">
      <c r="I236" s="316"/>
      <c r="K236" s="340"/>
      <c r="L236" s="340"/>
      <c r="M236" s="340"/>
    </row>
    <row r="237" spans="9:13" s="306" customFormat="1" x14ac:dyDescent="0.35">
      <c r="I237" s="316"/>
      <c r="K237" s="340"/>
      <c r="L237" s="340"/>
      <c r="M237" s="340"/>
    </row>
    <row r="238" spans="9:13" s="306" customFormat="1" x14ac:dyDescent="0.35">
      <c r="I238" s="316"/>
      <c r="K238" s="340"/>
      <c r="L238" s="340"/>
      <c r="M238" s="340"/>
    </row>
    <row r="239" spans="9:13" s="306" customFormat="1" x14ac:dyDescent="0.35">
      <c r="I239" s="316"/>
      <c r="K239" s="340"/>
      <c r="L239" s="340"/>
      <c r="M239" s="340"/>
    </row>
    <row r="240" spans="9:13" s="306" customFormat="1" x14ac:dyDescent="0.35">
      <c r="I240" s="316"/>
      <c r="K240" s="340"/>
      <c r="L240" s="340"/>
      <c r="M240" s="340"/>
    </row>
    <row r="241" spans="9:13" s="306" customFormat="1" x14ac:dyDescent="0.35">
      <c r="I241" s="316"/>
      <c r="K241" s="340"/>
      <c r="L241" s="340"/>
      <c r="M241" s="340"/>
    </row>
    <row r="242" spans="9:13" s="306" customFormat="1" x14ac:dyDescent="0.35">
      <c r="I242" s="316"/>
      <c r="K242" s="340"/>
      <c r="L242" s="340"/>
      <c r="M242" s="340"/>
    </row>
    <row r="243" spans="9:13" s="306" customFormat="1" x14ac:dyDescent="0.35">
      <c r="I243" s="316"/>
      <c r="K243" s="340"/>
      <c r="L243" s="340"/>
      <c r="M243" s="340"/>
    </row>
    <row r="244" spans="9:13" s="306" customFormat="1" x14ac:dyDescent="0.35">
      <c r="I244" s="316"/>
      <c r="K244" s="340"/>
      <c r="L244" s="340"/>
      <c r="M244" s="340"/>
    </row>
    <row r="245" spans="9:13" s="306" customFormat="1" x14ac:dyDescent="0.35">
      <c r="I245" s="316"/>
      <c r="K245" s="340"/>
      <c r="L245" s="340"/>
      <c r="M245" s="340"/>
    </row>
    <row r="246" spans="9:13" s="306" customFormat="1" x14ac:dyDescent="0.35">
      <c r="I246" s="316"/>
      <c r="K246" s="340"/>
      <c r="L246" s="340"/>
      <c r="M246" s="340"/>
    </row>
    <row r="247" spans="9:13" s="306" customFormat="1" x14ac:dyDescent="0.35">
      <c r="I247" s="316"/>
      <c r="K247" s="340"/>
      <c r="L247" s="340"/>
      <c r="M247" s="340"/>
    </row>
    <row r="248" spans="9:13" s="306" customFormat="1" x14ac:dyDescent="0.35">
      <c r="I248" s="316"/>
      <c r="K248" s="340"/>
      <c r="L248" s="340"/>
      <c r="M248" s="340"/>
    </row>
    <row r="249" spans="9:13" s="306" customFormat="1" x14ac:dyDescent="0.35">
      <c r="I249" s="316"/>
      <c r="K249" s="340"/>
      <c r="L249" s="340"/>
      <c r="M249" s="340"/>
    </row>
    <row r="250" spans="9:13" s="306" customFormat="1" x14ac:dyDescent="0.35">
      <c r="I250" s="316"/>
      <c r="K250" s="340"/>
      <c r="L250" s="340"/>
      <c r="M250" s="340"/>
    </row>
    <row r="251" spans="9:13" s="306" customFormat="1" x14ac:dyDescent="0.35">
      <c r="I251" s="316"/>
      <c r="K251" s="340"/>
      <c r="L251" s="340"/>
      <c r="M251" s="340"/>
    </row>
    <row r="252" spans="9:13" s="306" customFormat="1" x14ac:dyDescent="0.35">
      <c r="I252" s="316"/>
      <c r="K252" s="340"/>
      <c r="L252" s="340"/>
      <c r="M252" s="340"/>
    </row>
    <row r="253" spans="9:13" s="306" customFormat="1" x14ac:dyDescent="0.35">
      <c r="I253" s="316"/>
      <c r="K253" s="340"/>
      <c r="L253" s="340"/>
      <c r="M253" s="340"/>
    </row>
    <row r="254" spans="9:13" s="306" customFormat="1" x14ac:dyDescent="0.35">
      <c r="I254" s="316"/>
      <c r="K254" s="340"/>
      <c r="L254" s="340"/>
      <c r="M254" s="340"/>
    </row>
    <row r="255" spans="9:13" s="306" customFormat="1" x14ac:dyDescent="0.35">
      <c r="I255" s="316"/>
      <c r="K255" s="340"/>
      <c r="L255" s="340"/>
      <c r="M255" s="340"/>
    </row>
    <row r="256" spans="9:13" s="306" customFormat="1" x14ac:dyDescent="0.35">
      <c r="I256" s="316"/>
      <c r="K256" s="340"/>
      <c r="L256" s="340"/>
      <c r="M256" s="340"/>
    </row>
    <row r="257" spans="9:13" s="306" customFormat="1" x14ac:dyDescent="0.35">
      <c r="I257" s="316"/>
      <c r="K257" s="340"/>
      <c r="L257" s="340"/>
      <c r="M257" s="340"/>
    </row>
    <row r="258" spans="9:13" s="306" customFormat="1" x14ac:dyDescent="0.35">
      <c r="I258" s="316"/>
      <c r="K258" s="340"/>
      <c r="L258" s="340"/>
      <c r="M258" s="340"/>
    </row>
    <row r="259" spans="9:13" s="306" customFormat="1" x14ac:dyDescent="0.35">
      <c r="I259" s="316"/>
      <c r="K259" s="340"/>
      <c r="L259" s="340"/>
      <c r="M259" s="340"/>
    </row>
    <row r="260" spans="9:13" s="306" customFormat="1" x14ac:dyDescent="0.35">
      <c r="I260" s="316"/>
      <c r="K260" s="340"/>
      <c r="L260" s="340"/>
      <c r="M260" s="340"/>
    </row>
    <row r="261" spans="9:13" s="306" customFormat="1" x14ac:dyDescent="0.35">
      <c r="I261" s="316"/>
      <c r="K261" s="340"/>
      <c r="L261" s="340"/>
      <c r="M261" s="340"/>
    </row>
    <row r="262" spans="9:13" s="306" customFormat="1" x14ac:dyDescent="0.35">
      <c r="I262" s="316"/>
      <c r="K262" s="340"/>
      <c r="L262" s="340"/>
      <c r="M262" s="340"/>
    </row>
    <row r="263" spans="9:13" s="306" customFormat="1" x14ac:dyDescent="0.35">
      <c r="I263" s="316"/>
      <c r="K263" s="340"/>
      <c r="L263" s="340"/>
      <c r="M263" s="340"/>
    </row>
    <row r="264" spans="9:13" s="306" customFormat="1" x14ac:dyDescent="0.35">
      <c r="I264" s="316"/>
      <c r="K264" s="340"/>
      <c r="L264" s="340"/>
      <c r="M264" s="340"/>
    </row>
    <row r="265" spans="9:13" s="306" customFormat="1" x14ac:dyDescent="0.35">
      <c r="I265" s="316"/>
      <c r="K265" s="340"/>
      <c r="L265" s="340"/>
      <c r="M265" s="340"/>
    </row>
    <row r="266" spans="9:13" s="306" customFormat="1" x14ac:dyDescent="0.35">
      <c r="I266" s="316"/>
      <c r="K266" s="340"/>
      <c r="L266" s="340"/>
      <c r="M266" s="340"/>
    </row>
    <row r="267" spans="9:13" s="306" customFormat="1" x14ac:dyDescent="0.35">
      <c r="I267" s="316"/>
      <c r="K267" s="340"/>
      <c r="L267" s="340"/>
      <c r="M267" s="340"/>
    </row>
    <row r="268" spans="9:13" s="306" customFormat="1" x14ac:dyDescent="0.35">
      <c r="I268" s="316"/>
      <c r="K268" s="340"/>
      <c r="L268" s="340"/>
      <c r="M268" s="340"/>
    </row>
    <row r="269" spans="9:13" s="306" customFormat="1" x14ac:dyDescent="0.35">
      <c r="I269" s="316"/>
      <c r="K269" s="340"/>
      <c r="L269" s="340"/>
      <c r="M269" s="340"/>
    </row>
    <row r="270" spans="9:13" s="306" customFormat="1" x14ac:dyDescent="0.35">
      <c r="I270" s="316"/>
      <c r="K270" s="340"/>
      <c r="L270" s="340"/>
      <c r="M270" s="340"/>
    </row>
    <row r="271" spans="9:13" s="306" customFormat="1" x14ac:dyDescent="0.35">
      <c r="I271" s="316"/>
      <c r="K271" s="340"/>
      <c r="L271" s="340"/>
      <c r="M271" s="340"/>
    </row>
    <row r="272" spans="9:13" s="306" customFormat="1" x14ac:dyDescent="0.35">
      <c r="I272" s="316"/>
      <c r="K272" s="340"/>
      <c r="L272" s="340"/>
      <c r="M272" s="340"/>
    </row>
    <row r="273" spans="9:13" s="306" customFormat="1" x14ac:dyDescent="0.35">
      <c r="I273" s="316"/>
      <c r="K273" s="340"/>
      <c r="L273" s="340"/>
      <c r="M273" s="340"/>
    </row>
    <row r="274" spans="9:13" s="306" customFormat="1" x14ac:dyDescent="0.35">
      <c r="I274" s="316"/>
      <c r="K274" s="340"/>
      <c r="L274" s="340"/>
      <c r="M274" s="340"/>
    </row>
    <row r="275" spans="9:13" s="306" customFormat="1" x14ac:dyDescent="0.35">
      <c r="I275" s="316"/>
      <c r="K275" s="340"/>
      <c r="L275" s="340"/>
      <c r="M275" s="340"/>
    </row>
    <row r="276" spans="9:13" s="306" customFormat="1" x14ac:dyDescent="0.35">
      <c r="I276" s="316"/>
      <c r="K276" s="340"/>
      <c r="L276" s="340"/>
      <c r="M276" s="340"/>
    </row>
    <row r="277" spans="9:13" s="306" customFormat="1" x14ac:dyDescent="0.35">
      <c r="I277" s="316"/>
      <c r="K277" s="340"/>
      <c r="L277" s="340"/>
      <c r="M277" s="340"/>
    </row>
    <row r="278" spans="9:13" s="306" customFormat="1" x14ac:dyDescent="0.35">
      <c r="I278" s="316"/>
      <c r="K278" s="340"/>
      <c r="L278" s="340"/>
      <c r="M278" s="340"/>
    </row>
    <row r="279" spans="9:13" s="306" customFormat="1" x14ac:dyDescent="0.35">
      <c r="I279" s="316"/>
      <c r="K279" s="340"/>
      <c r="L279" s="340"/>
      <c r="M279" s="340"/>
    </row>
    <row r="280" spans="9:13" s="306" customFormat="1" x14ac:dyDescent="0.35">
      <c r="I280" s="316"/>
      <c r="K280" s="340"/>
      <c r="L280" s="340"/>
      <c r="M280" s="340"/>
    </row>
    <row r="281" spans="9:13" s="306" customFormat="1" x14ac:dyDescent="0.35">
      <c r="I281" s="316"/>
      <c r="K281" s="340"/>
      <c r="L281" s="340"/>
      <c r="M281" s="340"/>
    </row>
    <row r="282" spans="9:13" s="306" customFormat="1" x14ac:dyDescent="0.35">
      <c r="I282" s="316"/>
      <c r="K282" s="340"/>
      <c r="L282" s="340"/>
      <c r="M282" s="340"/>
    </row>
    <row r="283" spans="9:13" s="306" customFormat="1" x14ac:dyDescent="0.35">
      <c r="I283" s="316"/>
      <c r="K283" s="340"/>
      <c r="L283" s="340"/>
      <c r="M283" s="340"/>
    </row>
    <row r="284" spans="9:13" s="306" customFormat="1" x14ac:dyDescent="0.35">
      <c r="I284" s="316"/>
      <c r="K284" s="340"/>
      <c r="L284" s="340"/>
      <c r="M284" s="340"/>
    </row>
    <row r="285" spans="9:13" s="306" customFormat="1" x14ac:dyDescent="0.35">
      <c r="I285" s="316"/>
      <c r="K285" s="340"/>
      <c r="L285" s="340"/>
      <c r="M285" s="340"/>
    </row>
    <row r="286" spans="9:13" s="306" customFormat="1" x14ac:dyDescent="0.35">
      <c r="I286" s="316"/>
      <c r="K286" s="340"/>
      <c r="L286" s="340"/>
      <c r="M286" s="340"/>
    </row>
    <row r="287" spans="9:13" s="306" customFormat="1" x14ac:dyDescent="0.35">
      <c r="I287" s="316"/>
      <c r="K287" s="340"/>
      <c r="L287" s="340"/>
      <c r="M287" s="340"/>
    </row>
    <row r="288" spans="9:13" s="306" customFormat="1" x14ac:dyDescent="0.35">
      <c r="I288" s="316"/>
      <c r="K288" s="340"/>
      <c r="L288" s="340"/>
      <c r="M288" s="340"/>
    </row>
    <row r="289" spans="9:13" s="306" customFormat="1" x14ac:dyDescent="0.35">
      <c r="I289" s="316"/>
      <c r="K289" s="340"/>
      <c r="L289" s="340"/>
      <c r="M289" s="340"/>
    </row>
    <row r="290" spans="9:13" s="306" customFormat="1" x14ac:dyDescent="0.35">
      <c r="I290" s="316"/>
      <c r="K290" s="340"/>
      <c r="L290" s="340"/>
      <c r="M290" s="340"/>
    </row>
    <row r="291" spans="9:13" s="306" customFormat="1" x14ac:dyDescent="0.35">
      <c r="I291" s="316"/>
      <c r="K291" s="340"/>
      <c r="L291" s="340"/>
      <c r="M291" s="340"/>
    </row>
    <row r="292" spans="9:13" s="306" customFormat="1" x14ac:dyDescent="0.35">
      <c r="I292" s="316"/>
      <c r="K292" s="340"/>
      <c r="L292" s="340"/>
      <c r="M292" s="340"/>
    </row>
    <row r="293" spans="9:13" s="306" customFormat="1" x14ac:dyDescent="0.35">
      <c r="I293" s="316"/>
      <c r="K293" s="340"/>
      <c r="L293" s="340"/>
      <c r="M293" s="340"/>
    </row>
    <row r="294" spans="9:13" s="306" customFormat="1" x14ac:dyDescent="0.35">
      <c r="I294" s="316"/>
      <c r="K294" s="340"/>
      <c r="L294" s="340"/>
      <c r="M294" s="340"/>
    </row>
    <row r="295" spans="9:13" s="306" customFormat="1" x14ac:dyDescent="0.35">
      <c r="I295" s="316"/>
      <c r="K295" s="340"/>
      <c r="L295" s="340"/>
      <c r="M295" s="340"/>
    </row>
    <row r="296" spans="9:13" s="306" customFormat="1" x14ac:dyDescent="0.35">
      <c r="I296" s="316"/>
      <c r="K296" s="340"/>
      <c r="L296" s="340"/>
      <c r="M296" s="340"/>
    </row>
    <row r="297" spans="9:13" s="306" customFormat="1" x14ac:dyDescent="0.35">
      <c r="I297" s="316"/>
      <c r="K297" s="340"/>
      <c r="L297" s="340"/>
      <c r="M297" s="340"/>
    </row>
    <row r="298" spans="9:13" s="306" customFormat="1" x14ac:dyDescent="0.35">
      <c r="I298" s="316"/>
      <c r="K298" s="340"/>
      <c r="L298" s="340"/>
      <c r="M298" s="340"/>
    </row>
    <row r="299" spans="9:13" s="306" customFormat="1" x14ac:dyDescent="0.35">
      <c r="I299" s="316"/>
      <c r="K299" s="340"/>
      <c r="L299" s="340"/>
      <c r="M299" s="340"/>
    </row>
    <row r="300" spans="9:13" s="306" customFormat="1" x14ac:dyDescent="0.35">
      <c r="I300" s="316"/>
      <c r="K300" s="340"/>
      <c r="L300" s="340"/>
      <c r="M300" s="340"/>
    </row>
    <row r="301" spans="9:13" s="306" customFormat="1" x14ac:dyDescent="0.35">
      <c r="I301" s="316"/>
      <c r="K301" s="340"/>
      <c r="L301" s="340"/>
      <c r="M301" s="340"/>
    </row>
    <row r="302" spans="9:13" s="306" customFormat="1" x14ac:dyDescent="0.35">
      <c r="I302" s="316"/>
      <c r="K302" s="340"/>
      <c r="L302" s="340"/>
      <c r="M302" s="340"/>
    </row>
    <row r="303" spans="9:13" s="306" customFormat="1" x14ac:dyDescent="0.35">
      <c r="I303" s="316"/>
      <c r="K303" s="340"/>
      <c r="L303" s="340"/>
      <c r="M303" s="340"/>
    </row>
    <row r="304" spans="9:13" s="306" customFormat="1" x14ac:dyDescent="0.35">
      <c r="I304" s="316"/>
      <c r="K304" s="340"/>
      <c r="L304" s="340"/>
      <c r="M304" s="340"/>
    </row>
    <row r="305" spans="9:13" s="306" customFormat="1" x14ac:dyDescent="0.35">
      <c r="I305" s="316"/>
      <c r="K305" s="340"/>
      <c r="L305" s="340"/>
      <c r="M305" s="340"/>
    </row>
    <row r="306" spans="9:13" s="306" customFormat="1" x14ac:dyDescent="0.35">
      <c r="I306" s="316"/>
      <c r="K306" s="340"/>
      <c r="L306" s="340"/>
      <c r="M306" s="340"/>
    </row>
    <row r="307" spans="9:13" s="306" customFormat="1" x14ac:dyDescent="0.35">
      <c r="I307" s="316"/>
      <c r="K307" s="340"/>
      <c r="L307" s="340"/>
      <c r="M307" s="340"/>
    </row>
    <row r="308" spans="9:13" s="306" customFormat="1" x14ac:dyDescent="0.35">
      <c r="I308" s="316"/>
      <c r="K308" s="340"/>
      <c r="L308" s="340"/>
      <c r="M308" s="340"/>
    </row>
    <row r="309" spans="9:13" s="306" customFormat="1" x14ac:dyDescent="0.35">
      <c r="I309" s="316"/>
      <c r="K309" s="340"/>
      <c r="L309" s="340"/>
      <c r="M309" s="340"/>
    </row>
    <row r="310" spans="9:13" s="306" customFormat="1" x14ac:dyDescent="0.35">
      <c r="I310" s="316"/>
      <c r="K310" s="340"/>
      <c r="L310" s="340"/>
      <c r="M310" s="340"/>
    </row>
    <row r="311" spans="9:13" s="306" customFormat="1" x14ac:dyDescent="0.35">
      <c r="I311" s="316"/>
      <c r="K311" s="340"/>
      <c r="L311" s="340"/>
      <c r="M311" s="340"/>
    </row>
    <row r="312" spans="9:13" s="306" customFormat="1" x14ac:dyDescent="0.35">
      <c r="I312" s="316"/>
      <c r="K312" s="340"/>
      <c r="L312" s="340"/>
      <c r="M312" s="340"/>
    </row>
    <row r="313" spans="9:13" s="306" customFormat="1" x14ac:dyDescent="0.35">
      <c r="I313" s="316"/>
      <c r="K313" s="340"/>
      <c r="L313" s="340"/>
      <c r="M313" s="340"/>
    </row>
    <row r="314" spans="9:13" s="306" customFormat="1" x14ac:dyDescent="0.35">
      <c r="I314" s="316"/>
      <c r="K314" s="340"/>
      <c r="L314" s="340"/>
      <c r="M314" s="340"/>
    </row>
    <row r="315" spans="9:13" s="306" customFormat="1" x14ac:dyDescent="0.35">
      <c r="I315" s="316"/>
      <c r="K315" s="340"/>
      <c r="L315" s="340"/>
      <c r="M315" s="340"/>
    </row>
    <row r="316" spans="9:13" s="306" customFormat="1" x14ac:dyDescent="0.35">
      <c r="I316" s="316"/>
      <c r="K316" s="340"/>
      <c r="L316" s="340"/>
      <c r="M316" s="340"/>
    </row>
    <row r="317" spans="9:13" s="306" customFormat="1" x14ac:dyDescent="0.35">
      <c r="I317" s="316"/>
      <c r="K317" s="340"/>
      <c r="L317" s="340"/>
      <c r="M317" s="340"/>
    </row>
    <row r="318" spans="9:13" s="306" customFormat="1" x14ac:dyDescent="0.35">
      <c r="I318" s="316"/>
      <c r="K318" s="340"/>
      <c r="L318" s="340"/>
      <c r="M318" s="340"/>
    </row>
    <row r="319" spans="9:13" s="306" customFormat="1" x14ac:dyDescent="0.35">
      <c r="I319" s="316"/>
      <c r="K319" s="340"/>
      <c r="L319" s="340"/>
      <c r="M319" s="340"/>
    </row>
    <row r="320" spans="9:13" s="306" customFormat="1" x14ac:dyDescent="0.35">
      <c r="I320" s="316"/>
      <c r="K320" s="340"/>
      <c r="L320" s="340"/>
      <c r="M320" s="340"/>
    </row>
    <row r="321" spans="9:13" s="306" customFormat="1" x14ac:dyDescent="0.35">
      <c r="I321" s="316"/>
      <c r="K321" s="340"/>
      <c r="L321" s="340"/>
      <c r="M321" s="340"/>
    </row>
    <row r="322" spans="9:13" s="306" customFormat="1" x14ac:dyDescent="0.35">
      <c r="I322" s="316"/>
      <c r="K322" s="340"/>
      <c r="L322" s="340"/>
      <c r="M322" s="340"/>
    </row>
    <row r="323" spans="9:13" s="306" customFormat="1" x14ac:dyDescent="0.35">
      <c r="I323" s="316"/>
      <c r="K323" s="340"/>
      <c r="L323" s="340"/>
      <c r="M323" s="340"/>
    </row>
    <row r="324" spans="9:13" s="306" customFormat="1" x14ac:dyDescent="0.35">
      <c r="I324" s="316"/>
      <c r="K324" s="340"/>
      <c r="L324" s="340"/>
      <c r="M324" s="340"/>
    </row>
    <row r="325" spans="9:13" s="306" customFormat="1" x14ac:dyDescent="0.35">
      <c r="I325" s="316"/>
      <c r="K325" s="340"/>
      <c r="L325" s="340"/>
      <c r="M325" s="340"/>
    </row>
    <row r="326" spans="9:13" s="306" customFormat="1" x14ac:dyDescent="0.35">
      <c r="I326" s="316"/>
      <c r="K326" s="340"/>
      <c r="L326" s="340"/>
      <c r="M326" s="340"/>
    </row>
    <row r="327" spans="9:13" s="306" customFormat="1" x14ac:dyDescent="0.35">
      <c r="I327" s="316"/>
      <c r="K327" s="340"/>
      <c r="L327" s="340"/>
      <c r="M327" s="340"/>
    </row>
    <row r="328" spans="9:13" s="306" customFormat="1" x14ac:dyDescent="0.35">
      <c r="I328" s="316"/>
      <c r="K328" s="340"/>
      <c r="L328" s="340"/>
      <c r="M328" s="340"/>
    </row>
    <row r="329" spans="9:13" s="306" customFormat="1" x14ac:dyDescent="0.35">
      <c r="I329" s="316"/>
      <c r="K329" s="340"/>
      <c r="L329" s="340"/>
      <c r="M329" s="340"/>
    </row>
    <row r="330" spans="9:13" s="306" customFormat="1" x14ac:dyDescent="0.35">
      <c r="I330" s="316"/>
      <c r="K330" s="340"/>
      <c r="L330" s="340"/>
      <c r="M330" s="340"/>
    </row>
    <row r="331" spans="9:13" s="306" customFormat="1" x14ac:dyDescent="0.35">
      <c r="I331" s="316"/>
      <c r="K331" s="340"/>
      <c r="L331" s="340"/>
      <c r="M331" s="340"/>
    </row>
    <row r="332" spans="9:13" s="306" customFormat="1" x14ac:dyDescent="0.35">
      <c r="I332" s="316"/>
      <c r="K332" s="340"/>
      <c r="L332" s="340"/>
      <c r="M332" s="340"/>
    </row>
    <row r="333" spans="9:13" s="306" customFormat="1" x14ac:dyDescent="0.35">
      <c r="I333" s="316"/>
      <c r="K333" s="340"/>
      <c r="L333" s="340"/>
      <c r="M333" s="340"/>
    </row>
    <row r="334" spans="9:13" s="306" customFormat="1" x14ac:dyDescent="0.35">
      <c r="I334" s="316"/>
      <c r="K334" s="340"/>
      <c r="L334" s="340"/>
      <c r="M334" s="340"/>
    </row>
    <row r="335" spans="9:13" s="306" customFormat="1" x14ac:dyDescent="0.35">
      <c r="I335" s="316"/>
      <c r="K335" s="340"/>
      <c r="L335" s="340"/>
      <c r="M335" s="340"/>
    </row>
    <row r="336" spans="9:13" s="306" customFormat="1" x14ac:dyDescent="0.35">
      <c r="I336" s="316"/>
      <c r="K336" s="340"/>
      <c r="L336" s="340"/>
      <c r="M336" s="340"/>
    </row>
    <row r="337" spans="9:13" s="306" customFormat="1" x14ac:dyDescent="0.35">
      <c r="I337" s="316"/>
      <c r="K337" s="340"/>
      <c r="L337" s="340"/>
      <c r="M337" s="340"/>
    </row>
    <row r="338" spans="9:13" s="306" customFormat="1" x14ac:dyDescent="0.35">
      <c r="I338" s="316"/>
      <c r="K338" s="340"/>
      <c r="L338" s="340"/>
      <c r="M338" s="340"/>
    </row>
    <row r="339" spans="9:13" s="306" customFormat="1" x14ac:dyDescent="0.35">
      <c r="I339" s="316"/>
      <c r="K339" s="340"/>
      <c r="L339" s="340"/>
      <c r="M339" s="340"/>
    </row>
    <row r="340" spans="9:13" s="306" customFormat="1" x14ac:dyDescent="0.35">
      <c r="I340" s="316"/>
      <c r="K340" s="340"/>
      <c r="L340" s="340"/>
      <c r="M340" s="340"/>
    </row>
    <row r="341" spans="9:13" s="306" customFormat="1" x14ac:dyDescent="0.35">
      <c r="I341" s="316"/>
      <c r="K341" s="340"/>
      <c r="L341" s="340"/>
      <c r="M341" s="340"/>
    </row>
    <row r="342" spans="9:13" s="306" customFormat="1" x14ac:dyDescent="0.35">
      <c r="I342" s="316"/>
      <c r="K342" s="340"/>
      <c r="L342" s="340"/>
      <c r="M342" s="340"/>
    </row>
    <row r="343" spans="9:13" s="306" customFormat="1" x14ac:dyDescent="0.35">
      <c r="I343" s="316"/>
      <c r="K343" s="340"/>
      <c r="L343" s="340"/>
      <c r="M343" s="340"/>
    </row>
    <row r="344" spans="9:13" s="306" customFormat="1" x14ac:dyDescent="0.35">
      <c r="I344" s="316"/>
      <c r="K344" s="340"/>
      <c r="L344" s="340"/>
      <c r="M344" s="340"/>
    </row>
    <row r="345" spans="9:13" s="306" customFormat="1" x14ac:dyDescent="0.35">
      <c r="I345" s="316"/>
      <c r="K345" s="340"/>
      <c r="L345" s="340"/>
      <c r="M345" s="340"/>
    </row>
    <row r="346" spans="9:13" s="306" customFormat="1" x14ac:dyDescent="0.35">
      <c r="I346" s="316"/>
      <c r="K346" s="340"/>
      <c r="L346" s="340"/>
      <c r="M346" s="340"/>
    </row>
    <row r="347" spans="9:13" s="306" customFormat="1" x14ac:dyDescent="0.35">
      <c r="I347" s="316"/>
      <c r="K347" s="340"/>
      <c r="L347" s="340"/>
      <c r="M347" s="340"/>
    </row>
    <row r="348" spans="9:13" s="306" customFormat="1" x14ac:dyDescent="0.35">
      <c r="I348" s="316"/>
      <c r="K348" s="340"/>
      <c r="L348" s="340"/>
      <c r="M348" s="340"/>
    </row>
    <row r="349" spans="9:13" s="306" customFormat="1" x14ac:dyDescent="0.35">
      <c r="I349" s="316"/>
      <c r="K349" s="340"/>
      <c r="L349" s="340"/>
      <c r="M349" s="340"/>
    </row>
    <row r="350" spans="9:13" s="306" customFormat="1" x14ac:dyDescent="0.35">
      <c r="I350" s="316"/>
      <c r="K350" s="340"/>
      <c r="L350" s="340"/>
      <c r="M350" s="340"/>
    </row>
    <row r="351" spans="9:13" s="306" customFormat="1" x14ac:dyDescent="0.35">
      <c r="I351" s="316"/>
      <c r="K351" s="340"/>
      <c r="L351" s="340"/>
      <c r="M351" s="340"/>
    </row>
    <row r="352" spans="9:13" s="306" customFormat="1" x14ac:dyDescent="0.35">
      <c r="I352" s="316"/>
      <c r="K352" s="340"/>
      <c r="L352" s="340"/>
      <c r="M352" s="340"/>
    </row>
    <row r="353" spans="9:13" s="306" customFormat="1" x14ac:dyDescent="0.35">
      <c r="I353" s="316"/>
      <c r="K353" s="340"/>
      <c r="L353" s="340"/>
      <c r="M353" s="340"/>
    </row>
    <row r="354" spans="9:13" s="306" customFormat="1" x14ac:dyDescent="0.35">
      <c r="I354" s="316"/>
      <c r="K354" s="340"/>
      <c r="L354" s="340"/>
      <c r="M354" s="340"/>
    </row>
    <row r="355" spans="9:13" s="306" customFormat="1" x14ac:dyDescent="0.35">
      <c r="I355" s="316"/>
      <c r="K355" s="340"/>
      <c r="L355" s="340"/>
      <c r="M355" s="340"/>
    </row>
    <row r="356" spans="9:13" s="306" customFormat="1" x14ac:dyDescent="0.35">
      <c r="I356" s="316"/>
      <c r="K356" s="340"/>
      <c r="L356" s="340"/>
      <c r="M356" s="340"/>
    </row>
    <row r="357" spans="9:13" s="306" customFormat="1" x14ac:dyDescent="0.35">
      <c r="I357" s="316"/>
      <c r="K357" s="340"/>
      <c r="L357" s="340"/>
      <c r="M357" s="340"/>
    </row>
    <row r="358" spans="9:13" s="306" customFormat="1" x14ac:dyDescent="0.35">
      <c r="I358" s="316"/>
      <c r="K358" s="340"/>
      <c r="L358" s="340"/>
      <c r="M358" s="340"/>
    </row>
    <row r="359" spans="9:13" s="306" customFormat="1" x14ac:dyDescent="0.35">
      <c r="I359" s="316"/>
      <c r="K359" s="340"/>
      <c r="L359" s="340"/>
      <c r="M359" s="340"/>
    </row>
    <row r="360" spans="9:13" s="306" customFormat="1" x14ac:dyDescent="0.35">
      <c r="I360" s="316"/>
      <c r="K360" s="340"/>
      <c r="L360" s="340"/>
      <c r="M360" s="340"/>
    </row>
    <row r="361" spans="9:13" s="306" customFormat="1" x14ac:dyDescent="0.35">
      <c r="I361" s="316"/>
      <c r="K361" s="340"/>
      <c r="L361" s="340"/>
      <c r="M361" s="340"/>
    </row>
    <row r="362" spans="9:13" s="306" customFormat="1" x14ac:dyDescent="0.35">
      <c r="I362" s="316"/>
      <c r="K362" s="340"/>
      <c r="L362" s="340"/>
      <c r="M362" s="340"/>
    </row>
    <row r="363" spans="9:13" s="306" customFormat="1" x14ac:dyDescent="0.35">
      <c r="I363" s="316"/>
      <c r="K363" s="340"/>
      <c r="L363" s="340"/>
      <c r="M363" s="340"/>
    </row>
    <row r="364" spans="9:13" s="306" customFormat="1" x14ac:dyDescent="0.35">
      <c r="I364" s="316"/>
      <c r="K364" s="340"/>
      <c r="L364" s="340"/>
      <c r="M364" s="340"/>
    </row>
    <row r="365" spans="9:13" s="306" customFormat="1" x14ac:dyDescent="0.35">
      <c r="I365" s="316"/>
      <c r="K365" s="340"/>
      <c r="L365" s="340"/>
      <c r="M365" s="340"/>
    </row>
    <row r="366" spans="9:13" s="306" customFormat="1" x14ac:dyDescent="0.35">
      <c r="I366" s="316"/>
      <c r="K366" s="340"/>
      <c r="L366" s="340"/>
      <c r="M366" s="340"/>
    </row>
    <row r="367" spans="9:13" s="306" customFormat="1" x14ac:dyDescent="0.35">
      <c r="I367" s="316"/>
      <c r="K367" s="340"/>
      <c r="L367" s="340"/>
      <c r="M367" s="340"/>
    </row>
    <row r="368" spans="9:13" s="306" customFormat="1" x14ac:dyDescent="0.35">
      <c r="I368" s="316"/>
      <c r="K368" s="340"/>
      <c r="L368" s="340"/>
      <c r="M368" s="340"/>
    </row>
    <row r="369" spans="9:13" s="306" customFormat="1" x14ac:dyDescent="0.35">
      <c r="I369" s="316"/>
      <c r="K369" s="340"/>
      <c r="L369" s="340"/>
      <c r="M369" s="340"/>
    </row>
    <row r="370" spans="9:13" s="306" customFormat="1" x14ac:dyDescent="0.35">
      <c r="I370" s="316"/>
      <c r="K370" s="340"/>
      <c r="L370" s="340"/>
      <c r="M370" s="340"/>
    </row>
    <row r="371" spans="9:13" s="306" customFormat="1" x14ac:dyDescent="0.35">
      <c r="I371" s="316"/>
      <c r="K371" s="340"/>
      <c r="L371" s="340"/>
      <c r="M371" s="340"/>
    </row>
    <row r="372" spans="9:13" s="306" customFormat="1" x14ac:dyDescent="0.35">
      <c r="I372" s="316"/>
      <c r="K372" s="340"/>
      <c r="L372" s="340"/>
      <c r="M372" s="340"/>
    </row>
    <row r="373" spans="9:13" s="306" customFormat="1" x14ac:dyDescent="0.35">
      <c r="I373" s="316"/>
      <c r="K373" s="340"/>
      <c r="L373" s="340"/>
      <c r="M373" s="340"/>
    </row>
    <row r="374" spans="9:13" s="306" customFormat="1" x14ac:dyDescent="0.35">
      <c r="I374" s="316"/>
      <c r="K374" s="340"/>
      <c r="L374" s="340"/>
      <c r="M374" s="340"/>
    </row>
    <row r="375" spans="9:13" s="306" customFormat="1" x14ac:dyDescent="0.35">
      <c r="I375" s="316"/>
      <c r="K375" s="340"/>
      <c r="L375" s="340"/>
      <c r="M375" s="340"/>
    </row>
    <row r="376" spans="9:13" s="306" customFormat="1" x14ac:dyDescent="0.35">
      <c r="I376" s="316"/>
      <c r="K376" s="340"/>
      <c r="L376" s="340"/>
      <c r="M376" s="340"/>
    </row>
    <row r="377" spans="9:13" s="306" customFormat="1" x14ac:dyDescent="0.35">
      <c r="I377" s="316"/>
      <c r="K377" s="340"/>
      <c r="L377" s="340"/>
      <c r="M377" s="340"/>
    </row>
    <row r="378" spans="9:13" s="306" customFormat="1" x14ac:dyDescent="0.35">
      <c r="I378" s="316"/>
      <c r="K378" s="340"/>
      <c r="L378" s="340"/>
      <c r="M378" s="340"/>
    </row>
    <row r="379" spans="9:13" s="306" customFormat="1" x14ac:dyDescent="0.35">
      <c r="I379" s="316"/>
      <c r="K379" s="340"/>
      <c r="L379" s="340"/>
      <c r="M379" s="340"/>
    </row>
    <row r="380" spans="9:13" s="306" customFormat="1" x14ac:dyDescent="0.35">
      <c r="I380" s="316"/>
      <c r="K380" s="340"/>
      <c r="L380" s="340"/>
      <c r="M380" s="340"/>
    </row>
    <row r="381" spans="9:13" s="306" customFormat="1" x14ac:dyDescent="0.35">
      <c r="I381" s="316"/>
      <c r="K381" s="340"/>
      <c r="L381" s="340"/>
      <c r="M381" s="340"/>
    </row>
    <row r="382" spans="9:13" s="306" customFormat="1" x14ac:dyDescent="0.35">
      <c r="I382" s="316"/>
      <c r="K382" s="340"/>
      <c r="L382" s="340"/>
      <c r="M382" s="340"/>
    </row>
    <row r="383" spans="9:13" s="306" customFormat="1" x14ac:dyDescent="0.35">
      <c r="I383" s="316"/>
      <c r="K383" s="340"/>
      <c r="L383" s="340"/>
      <c r="M383" s="340"/>
    </row>
    <row r="384" spans="9:13" s="306" customFormat="1" x14ac:dyDescent="0.35">
      <c r="I384" s="316"/>
      <c r="K384" s="340"/>
      <c r="L384" s="340"/>
      <c r="M384" s="340"/>
    </row>
    <row r="385" spans="9:13" s="306" customFormat="1" x14ac:dyDescent="0.35">
      <c r="I385" s="316"/>
      <c r="K385" s="340"/>
      <c r="L385" s="340"/>
      <c r="M385" s="340"/>
    </row>
    <row r="386" spans="9:13" s="306" customFormat="1" x14ac:dyDescent="0.35">
      <c r="I386" s="316"/>
      <c r="K386" s="340"/>
      <c r="L386" s="340"/>
      <c r="M386" s="340"/>
    </row>
    <row r="387" spans="9:13" s="306" customFormat="1" x14ac:dyDescent="0.35">
      <c r="I387" s="316"/>
      <c r="K387" s="340"/>
      <c r="L387" s="340"/>
      <c r="M387" s="340"/>
    </row>
    <row r="388" spans="9:13" s="306" customFormat="1" x14ac:dyDescent="0.35">
      <c r="I388" s="316"/>
      <c r="K388" s="340"/>
      <c r="L388" s="340"/>
      <c r="M388" s="340"/>
    </row>
    <row r="389" spans="9:13" s="306" customFormat="1" x14ac:dyDescent="0.35">
      <c r="I389" s="316"/>
      <c r="K389" s="340"/>
      <c r="L389" s="340"/>
      <c r="M389" s="340"/>
    </row>
    <row r="390" spans="9:13" s="306" customFormat="1" x14ac:dyDescent="0.35">
      <c r="I390" s="316"/>
      <c r="K390" s="340"/>
      <c r="L390" s="340"/>
      <c r="M390" s="340"/>
    </row>
    <row r="391" spans="9:13" s="306" customFormat="1" x14ac:dyDescent="0.35">
      <c r="I391" s="316"/>
      <c r="K391" s="340"/>
      <c r="L391" s="340"/>
      <c r="M391" s="340"/>
    </row>
    <row r="392" spans="9:13" s="306" customFormat="1" x14ac:dyDescent="0.35">
      <c r="I392" s="316"/>
      <c r="K392" s="340"/>
      <c r="L392" s="340"/>
      <c r="M392" s="340"/>
    </row>
    <row r="393" spans="9:13" s="306" customFormat="1" x14ac:dyDescent="0.35">
      <c r="I393" s="316"/>
      <c r="K393" s="340"/>
      <c r="L393" s="340"/>
      <c r="M393" s="340"/>
    </row>
    <row r="394" spans="9:13" s="306" customFormat="1" x14ac:dyDescent="0.35">
      <c r="I394" s="316"/>
      <c r="K394" s="340"/>
      <c r="L394" s="340"/>
      <c r="M394" s="340"/>
    </row>
    <row r="395" spans="9:13" s="306" customFormat="1" x14ac:dyDescent="0.35">
      <c r="I395" s="316"/>
      <c r="K395" s="340"/>
      <c r="L395" s="340"/>
      <c r="M395" s="340"/>
    </row>
    <row r="396" spans="9:13" s="306" customFormat="1" x14ac:dyDescent="0.35">
      <c r="I396" s="316"/>
      <c r="K396" s="340"/>
      <c r="L396" s="340"/>
      <c r="M396" s="340"/>
    </row>
    <row r="397" spans="9:13" s="306" customFormat="1" x14ac:dyDescent="0.35">
      <c r="I397" s="316"/>
      <c r="K397" s="340"/>
      <c r="L397" s="340"/>
      <c r="M397" s="340"/>
    </row>
    <row r="398" spans="9:13" s="306" customFormat="1" x14ac:dyDescent="0.35">
      <c r="I398" s="316"/>
      <c r="K398" s="340"/>
      <c r="L398" s="340"/>
      <c r="M398" s="340"/>
    </row>
    <row r="399" spans="9:13" s="306" customFormat="1" x14ac:dyDescent="0.35">
      <c r="I399" s="316"/>
      <c r="K399" s="340"/>
      <c r="L399" s="340"/>
      <c r="M399" s="340"/>
    </row>
    <row r="400" spans="9:13" s="306" customFormat="1" x14ac:dyDescent="0.35">
      <c r="I400" s="316"/>
      <c r="K400" s="340"/>
      <c r="L400" s="340"/>
      <c r="M400" s="340"/>
    </row>
    <row r="401" spans="9:13" s="306" customFormat="1" x14ac:dyDescent="0.35">
      <c r="I401" s="316"/>
      <c r="K401" s="340"/>
      <c r="L401" s="340"/>
      <c r="M401" s="340"/>
    </row>
    <row r="402" spans="9:13" s="306" customFormat="1" x14ac:dyDescent="0.35">
      <c r="I402" s="316"/>
      <c r="K402" s="340"/>
      <c r="L402" s="340"/>
      <c r="M402" s="340"/>
    </row>
    <row r="403" spans="9:13" s="306" customFormat="1" x14ac:dyDescent="0.35">
      <c r="I403" s="316"/>
      <c r="K403" s="340"/>
      <c r="L403" s="340"/>
      <c r="M403" s="340"/>
    </row>
    <row r="404" spans="9:13" s="306" customFormat="1" x14ac:dyDescent="0.35">
      <c r="I404" s="316"/>
      <c r="K404" s="340"/>
      <c r="L404" s="340"/>
      <c r="M404" s="340"/>
    </row>
    <row r="405" spans="9:13" s="306" customFormat="1" x14ac:dyDescent="0.35">
      <c r="I405" s="316"/>
      <c r="K405" s="340"/>
      <c r="L405" s="340"/>
      <c r="M405" s="340"/>
    </row>
    <row r="406" spans="9:13" s="306" customFormat="1" x14ac:dyDescent="0.35">
      <c r="I406" s="316"/>
      <c r="K406" s="340"/>
      <c r="L406" s="340"/>
      <c r="M406" s="340"/>
    </row>
    <row r="407" spans="9:13" s="306" customFormat="1" x14ac:dyDescent="0.35">
      <c r="I407" s="316"/>
      <c r="K407" s="340"/>
      <c r="L407" s="340"/>
      <c r="M407" s="340"/>
    </row>
    <row r="408" spans="9:13" s="306" customFormat="1" x14ac:dyDescent="0.35">
      <c r="I408" s="316"/>
      <c r="K408" s="340"/>
      <c r="L408" s="340"/>
      <c r="M408" s="340"/>
    </row>
    <row r="409" spans="9:13" s="306" customFormat="1" x14ac:dyDescent="0.35">
      <c r="I409" s="316"/>
      <c r="K409" s="340"/>
      <c r="L409" s="340"/>
      <c r="M409" s="340"/>
    </row>
    <row r="410" spans="9:13" s="306" customFormat="1" x14ac:dyDescent="0.35">
      <c r="I410" s="316"/>
      <c r="K410" s="340"/>
      <c r="L410" s="340"/>
      <c r="M410" s="340"/>
    </row>
    <row r="411" spans="9:13" s="306" customFormat="1" x14ac:dyDescent="0.35">
      <c r="I411" s="316"/>
      <c r="K411" s="340"/>
      <c r="L411" s="340"/>
      <c r="M411" s="340"/>
    </row>
    <row r="412" spans="9:13" s="306" customFormat="1" x14ac:dyDescent="0.35">
      <c r="I412" s="316"/>
      <c r="K412" s="340"/>
      <c r="L412" s="340"/>
      <c r="M412" s="340"/>
    </row>
    <row r="413" spans="9:13" s="306" customFormat="1" x14ac:dyDescent="0.35">
      <c r="I413" s="316"/>
      <c r="K413" s="340"/>
      <c r="L413" s="340"/>
      <c r="M413" s="340"/>
    </row>
    <row r="414" spans="9:13" s="306" customFormat="1" x14ac:dyDescent="0.35">
      <c r="I414" s="316"/>
      <c r="K414" s="340"/>
      <c r="L414" s="340"/>
      <c r="M414" s="340"/>
    </row>
    <row r="415" spans="9:13" s="306" customFormat="1" x14ac:dyDescent="0.35">
      <c r="I415" s="316"/>
      <c r="K415" s="340"/>
      <c r="L415" s="340"/>
      <c r="M415" s="340"/>
    </row>
    <row r="416" spans="9:13" s="306" customFormat="1" x14ac:dyDescent="0.35">
      <c r="I416" s="316"/>
      <c r="K416" s="340"/>
      <c r="L416" s="340"/>
      <c r="M416" s="340"/>
    </row>
    <row r="417" spans="9:13" s="306" customFormat="1" x14ac:dyDescent="0.35">
      <c r="I417" s="316"/>
      <c r="K417" s="340"/>
      <c r="L417" s="340"/>
      <c r="M417" s="340"/>
    </row>
    <row r="418" spans="9:13" s="306" customFormat="1" x14ac:dyDescent="0.35">
      <c r="I418" s="316"/>
      <c r="K418" s="340"/>
      <c r="L418" s="340"/>
      <c r="M418" s="340"/>
    </row>
    <row r="419" spans="9:13" s="306" customFormat="1" x14ac:dyDescent="0.35">
      <c r="I419" s="316"/>
      <c r="K419" s="340"/>
      <c r="L419" s="340"/>
      <c r="M419" s="340"/>
    </row>
    <row r="420" spans="9:13" s="306" customFormat="1" x14ac:dyDescent="0.35">
      <c r="I420" s="316"/>
      <c r="K420" s="340"/>
      <c r="L420" s="340"/>
      <c r="M420" s="340"/>
    </row>
    <row r="421" spans="9:13" s="306" customFormat="1" x14ac:dyDescent="0.35">
      <c r="I421" s="316"/>
      <c r="K421" s="340"/>
      <c r="L421" s="340"/>
      <c r="M421" s="340"/>
    </row>
    <row r="422" spans="9:13" s="306" customFormat="1" x14ac:dyDescent="0.35">
      <c r="I422" s="316"/>
      <c r="K422" s="340"/>
      <c r="L422" s="340"/>
      <c r="M422" s="340"/>
    </row>
    <row r="423" spans="9:13" s="306" customFormat="1" x14ac:dyDescent="0.35">
      <c r="I423" s="316"/>
      <c r="K423" s="340"/>
      <c r="L423" s="340"/>
      <c r="M423" s="340"/>
    </row>
    <row r="424" spans="9:13" s="306" customFormat="1" x14ac:dyDescent="0.35">
      <c r="I424" s="316"/>
      <c r="K424" s="340"/>
      <c r="L424" s="340"/>
      <c r="M424" s="340"/>
    </row>
    <row r="425" spans="9:13" s="306" customFormat="1" x14ac:dyDescent="0.35">
      <c r="I425" s="316"/>
      <c r="K425" s="340"/>
      <c r="L425" s="340"/>
      <c r="M425" s="340"/>
    </row>
    <row r="426" spans="9:13" s="306" customFormat="1" x14ac:dyDescent="0.35">
      <c r="I426" s="316"/>
      <c r="K426" s="340"/>
      <c r="L426" s="340"/>
      <c r="M426" s="340"/>
    </row>
    <row r="427" spans="9:13" s="306" customFormat="1" x14ac:dyDescent="0.35">
      <c r="I427" s="316"/>
      <c r="K427" s="340"/>
      <c r="L427" s="340"/>
      <c r="M427" s="340"/>
    </row>
    <row r="428" spans="9:13" s="306" customFormat="1" x14ac:dyDescent="0.35">
      <c r="I428" s="316"/>
      <c r="K428" s="340"/>
      <c r="L428" s="340"/>
      <c r="M428" s="340"/>
    </row>
    <row r="429" spans="9:13" s="306" customFormat="1" x14ac:dyDescent="0.35">
      <c r="I429" s="316"/>
      <c r="K429" s="340"/>
      <c r="L429" s="340"/>
      <c r="M429" s="340"/>
    </row>
    <row r="430" spans="9:13" s="306" customFormat="1" x14ac:dyDescent="0.35">
      <c r="I430" s="316"/>
      <c r="K430" s="340"/>
      <c r="L430" s="340"/>
      <c r="M430" s="340"/>
    </row>
    <row r="431" spans="9:13" s="306" customFormat="1" x14ac:dyDescent="0.35">
      <c r="I431" s="316"/>
      <c r="K431" s="340"/>
      <c r="L431" s="340"/>
      <c r="M431" s="340"/>
    </row>
    <row r="432" spans="9:13" s="306" customFormat="1" x14ac:dyDescent="0.35">
      <c r="I432" s="316"/>
      <c r="K432" s="340"/>
      <c r="L432" s="340"/>
      <c r="M432" s="340"/>
    </row>
    <row r="433" spans="9:13" s="306" customFormat="1" x14ac:dyDescent="0.35">
      <c r="I433" s="316"/>
      <c r="K433" s="340"/>
      <c r="L433" s="340"/>
      <c r="M433" s="340"/>
    </row>
    <row r="434" spans="9:13" s="306" customFormat="1" x14ac:dyDescent="0.35">
      <c r="I434" s="316"/>
      <c r="K434" s="340"/>
      <c r="L434" s="340"/>
      <c r="M434" s="340"/>
    </row>
    <row r="435" spans="9:13" s="306" customFormat="1" x14ac:dyDescent="0.35">
      <c r="I435" s="316"/>
      <c r="K435" s="340"/>
      <c r="L435" s="340"/>
      <c r="M435" s="340"/>
    </row>
    <row r="436" spans="9:13" s="306" customFormat="1" x14ac:dyDescent="0.35">
      <c r="I436" s="316"/>
      <c r="K436" s="340"/>
      <c r="L436" s="340"/>
      <c r="M436" s="340"/>
    </row>
    <row r="437" spans="9:13" s="306" customFormat="1" x14ac:dyDescent="0.35">
      <c r="I437" s="316"/>
      <c r="K437" s="340"/>
      <c r="L437" s="340"/>
      <c r="M437" s="340"/>
    </row>
    <row r="438" spans="9:13" s="306" customFormat="1" x14ac:dyDescent="0.35">
      <c r="I438" s="316"/>
      <c r="K438" s="340"/>
      <c r="L438" s="340"/>
      <c r="M438" s="340"/>
    </row>
    <row r="439" spans="9:13" s="306" customFormat="1" x14ac:dyDescent="0.35">
      <c r="I439" s="316"/>
      <c r="K439" s="340"/>
      <c r="L439" s="340"/>
      <c r="M439" s="340"/>
    </row>
    <row r="440" spans="9:13" s="306" customFormat="1" x14ac:dyDescent="0.35">
      <c r="I440" s="316"/>
      <c r="K440" s="340"/>
      <c r="L440" s="340"/>
      <c r="M440" s="340"/>
    </row>
    <row r="441" spans="9:13" s="306" customFormat="1" x14ac:dyDescent="0.35">
      <c r="I441" s="316"/>
      <c r="K441" s="340"/>
      <c r="L441" s="340"/>
      <c r="M441" s="340"/>
    </row>
    <row r="442" spans="9:13" s="306" customFormat="1" x14ac:dyDescent="0.35">
      <c r="I442" s="316"/>
      <c r="K442" s="340"/>
      <c r="L442" s="340"/>
      <c r="M442" s="340"/>
    </row>
    <row r="443" spans="9:13" s="306" customFormat="1" x14ac:dyDescent="0.35">
      <c r="I443" s="316"/>
      <c r="K443" s="340"/>
      <c r="L443" s="340"/>
      <c r="M443" s="340"/>
    </row>
    <row r="444" spans="9:13" s="306" customFormat="1" x14ac:dyDescent="0.35">
      <c r="I444" s="316"/>
      <c r="K444" s="340"/>
      <c r="L444" s="340"/>
      <c r="M444" s="340"/>
    </row>
    <row r="445" spans="9:13" s="306" customFormat="1" x14ac:dyDescent="0.35">
      <c r="I445" s="316"/>
      <c r="K445" s="340"/>
      <c r="L445" s="340"/>
      <c r="M445" s="340"/>
    </row>
    <row r="446" spans="9:13" s="306" customFormat="1" x14ac:dyDescent="0.35">
      <c r="I446" s="316"/>
      <c r="K446" s="340"/>
      <c r="L446" s="340"/>
      <c r="M446" s="340"/>
    </row>
    <row r="447" spans="9:13" s="306" customFormat="1" x14ac:dyDescent="0.35">
      <c r="I447" s="316"/>
      <c r="K447" s="340"/>
      <c r="L447" s="340"/>
      <c r="M447" s="340"/>
    </row>
    <row r="448" spans="9:13" s="306" customFormat="1" x14ac:dyDescent="0.35">
      <c r="I448" s="316"/>
      <c r="K448" s="340"/>
      <c r="L448" s="340"/>
      <c r="M448" s="340"/>
    </row>
    <row r="449" spans="9:13" s="306" customFormat="1" x14ac:dyDescent="0.35">
      <c r="I449" s="316"/>
      <c r="K449" s="340"/>
      <c r="L449" s="340"/>
      <c r="M449" s="340"/>
    </row>
    <row r="450" spans="9:13" s="306" customFormat="1" x14ac:dyDescent="0.35">
      <c r="I450" s="316"/>
      <c r="K450" s="340"/>
      <c r="L450" s="340"/>
      <c r="M450" s="340"/>
    </row>
    <row r="451" spans="9:13" s="306" customFormat="1" x14ac:dyDescent="0.35">
      <c r="I451" s="316"/>
      <c r="K451" s="340"/>
      <c r="L451" s="340"/>
      <c r="M451" s="340"/>
    </row>
    <row r="452" spans="9:13" s="306" customFormat="1" x14ac:dyDescent="0.35">
      <c r="I452" s="316"/>
      <c r="K452" s="340"/>
      <c r="L452" s="340"/>
      <c r="M452" s="340"/>
    </row>
    <row r="453" spans="9:13" s="306" customFormat="1" x14ac:dyDescent="0.35">
      <c r="I453" s="316"/>
      <c r="K453" s="340"/>
      <c r="L453" s="340"/>
      <c r="M453" s="340"/>
    </row>
    <row r="454" spans="9:13" s="306" customFormat="1" x14ac:dyDescent="0.35">
      <c r="I454" s="316"/>
      <c r="K454" s="340"/>
      <c r="L454" s="340"/>
      <c r="M454" s="340"/>
    </row>
    <row r="455" spans="9:13" s="306" customFormat="1" x14ac:dyDescent="0.35">
      <c r="I455" s="316"/>
      <c r="K455" s="340"/>
      <c r="L455" s="340"/>
      <c r="M455" s="340"/>
    </row>
    <row r="456" spans="9:13" s="306" customFormat="1" x14ac:dyDescent="0.35">
      <c r="I456" s="316"/>
      <c r="K456" s="340"/>
      <c r="L456" s="340"/>
      <c r="M456" s="340"/>
    </row>
    <row r="457" spans="9:13" s="306" customFormat="1" x14ac:dyDescent="0.35">
      <c r="I457" s="316"/>
      <c r="K457" s="340"/>
      <c r="L457" s="340"/>
      <c r="M457" s="340"/>
    </row>
    <row r="458" spans="9:13" s="306" customFormat="1" x14ac:dyDescent="0.35">
      <c r="I458" s="316"/>
      <c r="K458" s="340"/>
      <c r="L458" s="340"/>
      <c r="M458" s="340"/>
    </row>
    <row r="459" spans="9:13" s="306" customFormat="1" x14ac:dyDescent="0.35">
      <c r="I459" s="316"/>
      <c r="K459" s="340"/>
      <c r="L459" s="340"/>
      <c r="M459" s="340"/>
    </row>
    <row r="460" spans="9:13" s="306" customFormat="1" x14ac:dyDescent="0.35">
      <c r="I460" s="316"/>
      <c r="K460" s="340"/>
      <c r="L460" s="340"/>
      <c r="M460" s="340"/>
    </row>
    <row r="461" spans="9:13" s="306" customFormat="1" x14ac:dyDescent="0.35">
      <c r="I461" s="316"/>
      <c r="K461" s="340"/>
      <c r="L461" s="340"/>
      <c r="M461" s="340"/>
    </row>
    <row r="462" spans="9:13" s="306" customFormat="1" x14ac:dyDescent="0.35">
      <c r="I462" s="316"/>
      <c r="K462" s="340"/>
      <c r="L462" s="340"/>
      <c r="M462" s="340"/>
    </row>
    <row r="463" spans="9:13" s="306" customFormat="1" x14ac:dyDescent="0.35">
      <c r="I463" s="316"/>
      <c r="K463" s="340"/>
      <c r="L463" s="340"/>
      <c r="M463" s="340"/>
    </row>
    <row r="464" spans="9:13" s="306" customFormat="1" x14ac:dyDescent="0.35">
      <c r="I464" s="316"/>
      <c r="K464" s="340"/>
      <c r="L464" s="340"/>
      <c r="M464" s="340"/>
    </row>
    <row r="465" spans="9:13" s="306" customFormat="1" x14ac:dyDescent="0.35">
      <c r="I465" s="316"/>
      <c r="K465" s="340"/>
      <c r="L465" s="340"/>
      <c r="M465" s="340"/>
    </row>
    <row r="466" spans="9:13" s="306" customFormat="1" x14ac:dyDescent="0.35">
      <c r="I466" s="316"/>
      <c r="K466" s="340"/>
      <c r="L466" s="340"/>
      <c r="M466" s="340"/>
    </row>
    <row r="467" spans="9:13" s="306" customFormat="1" x14ac:dyDescent="0.35">
      <c r="I467" s="316"/>
      <c r="K467" s="340"/>
      <c r="L467" s="340"/>
      <c r="M467" s="340"/>
    </row>
    <row r="468" spans="9:13" s="306" customFormat="1" x14ac:dyDescent="0.35">
      <c r="I468" s="316"/>
      <c r="K468" s="340"/>
      <c r="L468" s="340"/>
      <c r="M468" s="340"/>
    </row>
    <row r="469" spans="9:13" s="306" customFormat="1" x14ac:dyDescent="0.35">
      <c r="I469" s="316"/>
      <c r="K469" s="340"/>
      <c r="L469" s="340"/>
      <c r="M469" s="340"/>
    </row>
    <row r="470" spans="9:13" s="306" customFormat="1" x14ac:dyDescent="0.35">
      <c r="I470" s="316"/>
      <c r="K470" s="340"/>
      <c r="L470" s="340"/>
      <c r="M470" s="340"/>
    </row>
    <row r="471" spans="9:13" s="306" customFormat="1" x14ac:dyDescent="0.35">
      <c r="I471" s="316"/>
      <c r="K471" s="340"/>
      <c r="L471" s="340"/>
      <c r="M471" s="340"/>
    </row>
    <row r="472" spans="9:13" s="306" customFormat="1" x14ac:dyDescent="0.35">
      <c r="I472" s="316"/>
      <c r="K472" s="340"/>
      <c r="L472" s="340"/>
      <c r="M472" s="340"/>
    </row>
    <row r="473" spans="9:13" s="306" customFormat="1" x14ac:dyDescent="0.35">
      <c r="I473" s="316"/>
      <c r="K473" s="340"/>
      <c r="L473" s="340"/>
      <c r="M473" s="340"/>
    </row>
    <row r="474" spans="9:13" s="306" customFormat="1" x14ac:dyDescent="0.35">
      <c r="I474" s="316"/>
      <c r="K474" s="340"/>
      <c r="L474" s="340"/>
      <c r="M474" s="340"/>
    </row>
    <row r="475" spans="9:13" s="306" customFormat="1" x14ac:dyDescent="0.35">
      <c r="I475" s="316"/>
      <c r="K475" s="340"/>
      <c r="L475" s="340"/>
      <c r="M475" s="340"/>
    </row>
    <row r="476" spans="9:13" s="306" customFormat="1" x14ac:dyDescent="0.35">
      <c r="I476" s="316"/>
      <c r="K476" s="340"/>
      <c r="L476" s="340"/>
      <c r="M476" s="340"/>
    </row>
    <row r="477" spans="9:13" s="306" customFormat="1" x14ac:dyDescent="0.35">
      <c r="I477" s="316"/>
      <c r="K477" s="340"/>
      <c r="L477" s="340"/>
      <c r="M477" s="340"/>
    </row>
    <row r="478" spans="9:13" s="306" customFormat="1" x14ac:dyDescent="0.35">
      <c r="I478" s="316"/>
      <c r="K478" s="340"/>
      <c r="L478" s="340"/>
      <c r="M478" s="340"/>
    </row>
    <row r="479" spans="9:13" s="306" customFormat="1" x14ac:dyDescent="0.35">
      <c r="I479" s="316"/>
      <c r="K479" s="340"/>
      <c r="L479" s="340"/>
      <c r="M479" s="340"/>
    </row>
    <row r="480" spans="9:13" s="306" customFormat="1" x14ac:dyDescent="0.35">
      <c r="I480" s="316"/>
      <c r="K480" s="340"/>
      <c r="L480" s="340"/>
      <c r="M480" s="340"/>
    </row>
    <row r="481" spans="9:13" s="306" customFormat="1" x14ac:dyDescent="0.35">
      <c r="I481" s="316"/>
      <c r="K481" s="340"/>
      <c r="L481" s="340"/>
      <c r="M481" s="340"/>
    </row>
    <row r="482" spans="9:13" s="306" customFormat="1" x14ac:dyDescent="0.35">
      <c r="I482" s="316"/>
      <c r="K482" s="340"/>
      <c r="L482" s="340"/>
      <c r="M482" s="340"/>
    </row>
    <row r="483" spans="9:13" s="306" customFormat="1" x14ac:dyDescent="0.35">
      <c r="I483" s="316"/>
      <c r="K483" s="340"/>
      <c r="L483" s="340"/>
      <c r="M483" s="340"/>
    </row>
    <row r="484" spans="9:13" s="306" customFormat="1" x14ac:dyDescent="0.35">
      <c r="I484" s="316"/>
      <c r="K484" s="340"/>
      <c r="L484" s="340"/>
      <c r="M484" s="340"/>
    </row>
    <row r="485" spans="9:13" s="306" customFormat="1" x14ac:dyDescent="0.35">
      <c r="I485" s="316"/>
      <c r="K485" s="340"/>
      <c r="L485" s="340"/>
      <c r="M485" s="340"/>
    </row>
    <row r="486" spans="9:13" s="306" customFormat="1" x14ac:dyDescent="0.35">
      <c r="I486" s="316"/>
      <c r="K486" s="340"/>
      <c r="L486" s="340"/>
      <c r="M486" s="340"/>
    </row>
    <row r="487" spans="9:13" s="306" customFormat="1" x14ac:dyDescent="0.35">
      <c r="I487" s="316"/>
      <c r="K487" s="340"/>
      <c r="L487" s="340"/>
      <c r="M487" s="340"/>
    </row>
    <row r="488" spans="9:13" s="306" customFormat="1" x14ac:dyDescent="0.35">
      <c r="I488" s="316"/>
      <c r="K488" s="340"/>
      <c r="L488" s="340"/>
      <c r="M488" s="340"/>
    </row>
    <row r="489" spans="9:13" s="306" customFormat="1" x14ac:dyDescent="0.35">
      <c r="I489" s="316"/>
      <c r="K489" s="340"/>
      <c r="L489" s="340"/>
      <c r="M489" s="340"/>
    </row>
    <row r="490" spans="9:13" s="306" customFormat="1" x14ac:dyDescent="0.35">
      <c r="I490" s="316"/>
      <c r="K490" s="340"/>
      <c r="L490" s="340"/>
      <c r="M490" s="340"/>
    </row>
    <row r="491" spans="9:13" s="306" customFormat="1" x14ac:dyDescent="0.35">
      <c r="I491" s="316"/>
      <c r="K491" s="340"/>
      <c r="L491" s="340"/>
      <c r="M491" s="340"/>
    </row>
    <row r="492" spans="9:13" s="306" customFormat="1" x14ac:dyDescent="0.35">
      <c r="I492" s="316"/>
      <c r="K492" s="340"/>
      <c r="L492" s="340"/>
      <c r="M492" s="340"/>
    </row>
    <row r="493" spans="9:13" s="306" customFormat="1" x14ac:dyDescent="0.35">
      <c r="I493" s="316"/>
      <c r="K493" s="340"/>
      <c r="L493" s="340"/>
      <c r="M493" s="340"/>
    </row>
    <row r="494" spans="9:13" s="306" customFormat="1" x14ac:dyDescent="0.35">
      <c r="I494" s="316"/>
      <c r="K494" s="340"/>
      <c r="L494" s="340"/>
      <c r="M494" s="340"/>
    </row>
    <row r="495" spans="9:13" s="306" customFormat="1" x14ac:dyDescent="0.35">
      <c r="I495" s="316"/>
      <c r="K495" s="340"/>
      <c r="L495" s="340"/>
      <c r="M495" s="340"/>
    </row>
    <row r="496" spans="9:13" s="306" customFormat="1" x14ac:dyDescent="0.35">
      <c r="I496" s="316"/>
      <c r="K496" s="340"/>
      <c r="L496" s="340"/>
      <c r="M496" s="340"/>
    </row>
    <row r="497" spans="9:13" s="306" customFormat="1" x14ac:dyDescent="0.35">
      <c r="I497" s="316"/>
      <c r="K497" s="340"/>
      <c r="L497" s="340"/>
      <c r="M497" s="340"/>
    </row>
    <row r="498" spans="9:13" s="306" customFormat="1" x14ac:dyDescent="0.35">
      <c r="I498" s="316"/>
      <c r="K498" s="340"/>
      <c r="L498" s="340"/>
      <c r="M498" s="340"/>
    </row>
    <row r="499" spans="9:13" s="306" customFormat="1" x14ac:dyDescent="0.35">
      <c r="I499" s="316"/>
      <c r="K499" s="340"/>
      <c r="L499" s="340"/>
      <c r="M499" s="340"/>
    </row>
    <row r="500" spans="9:13" s="306" customFormat="1" x14ac:dyDescent="0.35">
      <c r="I500" s="316"/>
      <c r="K500" s="340"/>
      <c r="L500" s="340"/>
      <c r="M500" s="340"/>
    </row>
    <row r="501" spans="9:13" s="306" customFormat="1" x14ac:dyDescent="0.35">
      <c r="I501" s="316"/>
      <c r="K501" s="340"/>
      <c r="L501" s="340"/>
      <c r="M501" s="340"/>
    </row>
    <row r="502" spans="9:13" s="306" customFormat="1" x14ac:dyDescent="0.35">
      <c r="I502" s="316"/>
      <c r="K502" s="340"/>
      <c r="L502" s="340"/>
      <c r="M502" s="340"/>
    </row>
    <row r="503" spans="9:13" s="306" customFormat="1" x14ac:dyDescent="0.35">
      <c r="I503" s="316"/>
      <c r="K503" s="340"/>
      <c r="L503" s="340"/>
      <c r="M503" s="340"/>
    </row>
    <row r="504" spans="9:13" s="306" customFormat="1" x14ac:dyDescent="0.35">
      <c r="I504" s="316"/>
      <c r="K504" s="340"/>
      <c r="L504" s="340"/>
      <c r="M504" s="340"/>
    </row>
    <row r="505" spans="9:13" s="306" customFormat="1" x14ac:dyDescent="0.35">
      <c r="I505" s="316"/>
      <c r="K505" s="340"/>
      <c r="L505" s="340"/>
      <c r="M505" s="340"/>
    </row>
    <row r="506" spans="9:13" s="306" customFormat="1" x14ac:dyDescent="0.35">
      <c r="I506" s="316"/>
      <c r="K506" s="340"/>
      <c r="L506" s="340"/>
      <c r="M506" s="340"/>
    </row>
    <row r="507" spans="9:13" s="306" customFormat="1" x14ac:dyDescent="0.35">
      <c r="I507" s="316"/>
      <c r="K507" s="340"/>
      <c r="L507" s="340"/>
      <c r="M507" s="340"/>
    </row>
    <row r="508" spans="9:13" s="306" customFormat="1" x14ac:dyDescent="0.35">
      <c r="I508" s="316"/>
      <c r="K508" s="340"/>
      <c r="L508" s="340"/>
      <c r="M508" s="340"/>
    </row>
    <row r="509" spans="9:13" s="306" customFormat="1" x14ac:dyDescent="0.35">
      <c r="I509" s="316"/>
      <c r="K509" s="340"/>
      <c r="L509" s="340"/>
      <c r="M509" s="340"/>
    </row>
    <row r="510" spans="9:13" s="306" customFormat="1" x14ac:dyDescent="0.35">
      <c r="I510" s="316"/>
      <c r="K510" s="340"/>
      <c r="L510" s="340"/>
      <c r="M510" s="340"/>
    </row>
    <row r="511" spans="9:13" s="306" customFormat="1" x14ac:dyDescent="0.35">
      <c r="I511" s="316"/>
      <c r="K511" s="340"/>
      <c r="L511" s="340"/>
      <c r="M511" s="340"/>
    </row>
    <row r="512" spans="9:13" s="306" customFormat="1" x14ac:dyDescent="0.35">
      <c r="I512" s="316"/>
      <c r="K512" s="340"/>
      <c r="L512" s="340"/>
      <c r="M512" s="340"/>
    </row>
    <row r="513" spans="9:13" s="306" customFormat="1" x14ac:dyDescent="0.35">
      <c r="I513" s="316"/>
      <c r="K513" s="340"/>
      <c r="L513" s="340"/>
      <c r="M513" s="340"/>
    </row>
    <row r="514" spans="9:13" s="306" customFormat="1" x14ac:dyDescent="0.35">
      <c r="I514" s="316"/>
      <c r="K514" s="340"/>
      <c r="L514" s="340"/>
      <c r="M514" s="340"/>
    </row>
    <row r="515" spans="9:13" s="306" customFormat="1" x14ac:dyDescent="0.35">
      <c r="I515" s="316"/>
      <c r="K515" s="340"/>
      <c r="L515" s="340"/>
      <c r="M515" s="340"/>
    </row>
    <row r="516" spans="9:13" s="306" customFormat="1" x14ac:dyDescent="0.35">
      <c r="I516" s="316"/>
      <c r="K516" s="340"/>
      <c r="L516" s="340"/>
      <c r="M516" s="340"/>
    </row>
    <row r="517" spans="9:13" s="306" customFormat="1" x14ac:dyDescent="0.35">
      <c r="I517" s="316"/>
      <c r="K517" s="340"/>
      <c r="L517" s="340"/>
      <c r="M517" s="340"/>
    </row>
    <row r="518" spans="9:13" s="306" customFormat="1" x14ac:dyDescent="0.35">
      <c r="I518" s="316"/>
      <c r="K518" s="340"/>
      <c r="L518" s="340"/>
      <c r="M518" s="340"/>
    </row>
    <row r="519" spans="9:13" s="306" customFormat="1" x14ac:dyDescent="0.35">
      <c r="I519" s="316"/>
      <c r="K519" s="340"/>
      <c r="L519" s="340"/>
      <c r="M519" s="340"/>
    </row>
    <row r="520" spans="9:13" s="306" customFormat="1" x14ac:dyDescent="0.35">
      <c r="I520" s="316"/>
      <c r="K520" s="340"/>
      <c r="L520" s="340"/>
      <c r="M520" s="340"/>
    </row>
    <row r="521" spans="9:13" s="306" customFormat="1" x14ac:dyDescent="0.35">
      <c r="I521" s="316"/>
      <c r="K521" s="340"/>
      <c r="L521" s="340"/>
      <c r="M521" s="340"/>
    </row>
    <row r="522" spans="9:13" s="306" customFormat="1" x14ac:dyDescent="0.35">
      <c r="I522" s="316"/>
      <c r="K522" s="340"/>
      <c r="L522" s="340"/>
      <c r="M522" s="340"/>
    </row>
    <row r="523" spans="9:13" s="306" customFormat="1" x14ac:dyDescent="0.35">
      <c r="I523" s="316"/>
      <c r="K523" s="340"/>
      <c r="L523" s="340"/>
      <c r="M523" s="340"/>
    </row>
    <row r="524" spans="9:13" s="306" customFormat="1" x14ac:dyDescent="0.35">
      <c r="I524" s="316"/>
      <c r="K524" s="340"/>
      <c r="L524" s="340"/>
      <c r="M524" s="340"/>
    </row>
    <row r="525" spans="9:13" s="306" customFormat="1" x14ac:dyDescent="0.35">
      <c r="I525" s="316"/>
      <c r="K525" s="340"/>
      <c r="L525" s="340"/>
      <c r="M525" s="340"/>
    </row>
    <row r="526" spans="9:13" s="306" customFormat="1" x14ac:dyDescent="0.35">
      <c r="I526" s="316"/>
      <c r="K526" s="340"/>
      <c r="L526" s="340"/>
      <c r="M526" s="340"/>
    </row>
    <row r="527" spans="9:13" s="306" customFormat="1" x14ac:dyDescent="0.35">
      <c r="I527" s="316"/>
      <c r="K527" s="340"/>
      <c r="L527" s="340"/>
      <c r="M527" s="340"/>
    </row>
    <row r="528" spans="9:13" s="306" customFormat="1" x14ac:dyDescent="0.35">
      <c r="I528" s="316"/>
      <c r="K528" s="340"/>
      <c r="L528" s="340"/>
      <c r="M528" s="340"/>
    </row>
    <row r="529" spans="9:13" s="306" customFormat="1" x14ac:dyDescent="0.35">
      <c r="I529" s="316"/>
      <c r="K529" s="340"/>
      <c r="L529" s="340"/>
      <c r="M529" s="340"/>
    </row>
    <row r="530" spans="9:13" s="306" customFormat="1" x14ac:dyDescent="0.35">
      <c r="I530" s="316"/>
      <c r="K530" s="340"/>
      <c r="L530" s="340"/>
      <c r="M530" s="340"/>
    </row>
    <row r="531" spans="9:13" s="306" customFormat="1" x14ac:dyDescent="0.35">
      <c r="I531" s="316"/>
      <c r="K531" s="340"/>
      <c r="L531" s="340"/>
      <c r="M531" s="340"/>
    </row>
    <row r="532" spans="9:13" s="306" customFormat="1" x14ac:dyDescent="0.35">
      <c r="I532" s="316"/>
      <c r="K532" s="340"/>
      <c r="L532" s="340"/>
      <c r="M532" s="340"/>
    </row>
    <row r="533" spans="9:13" s="306" customFormat="1" x14ac:dyDescent="0.35">
      <c r="I533" s="316"/>
      <c r="K533" s="340"/>
      <c r="L533" s="340"/>
      <c r="M533" s="340"/>
    </row>
    <row r="534" spans="9:13" s="306" customFormat="1" x14ac:dyDescent="0.35">
      <c r="I534" s="316"/>
      <c r="K534" s="340"/>
      <c r="L534" s="340"/>
      <c r="M534" s="340"/>
    </row>
    <row r="535" spans="9:13" s="306" customFormat="1" x14ac:dyDescent="0.35">
      <c r="I535" s="316"/>
      <c r="K535" s="340"/>
      <c r="L535" s="340"/>
      <c r="M535" s="340"/>
    </row>
    <row r="536" spans="9:13" s="306" customFormat="1" x14ac:dyDescent="0.35">
      <c r="I536" s="316"/>
      <c r="K536" s="340"/>
      <c r="L536" s="340"/>
      <c r="M536" s="340"/>
    </row>
    <row r="537" spans="9:13" s="306" customFormat="1" x14ac:dyDescent="0.35">
      <c r="I537" s="316"/>
      <c r="K537" s="340"/>
      <c r="L537" s="340"/>
      <c r="M537" s="340"/>
    </row>
    <row r="538" spans="9:13" s="306" customFormat="1" x14ac:dyDescent="0.35">
      <c r="I538" s="316"/>
      <c r="K538" s="340"/>
      <c r="L538" s="340"/>
      <c r="M538" s="340"/>
    </row>
    <row r="539" spans="9:13" s="306" customFormat="1" x14ac:dyDescent="0.35">
      <c r="I539" s="316"/>
      <c r="K539" s="340"/>
      <c r="L539" s="340"/>
      <c r="M539" s="340"/>
    </row>
    <row r="540" spans="9:13" s="306" customFormat="1" x14ac:dyDescent="0.35">
      <c r="I540" s="316"/>
      <c r="K540" s="340"/>
      <c r="L540" s="340"/>
      <c r="M540" s="340"/>
    </row>
    <row r="541" spans="9:13" s="306" customFormat="1" x14ac:dyDescent="0.35">
      <c r="I541" s="316"/>
      <c r="K541" s="340"/>
      <c r="L541" s="340"/>
      <c r="M541" s="340"/>
    </row>
    <row r="542" spans="9:13" s="306" customFormat="1" x14ac:dyDescent="0.35">
      <c r="I542" s="316"/>
      <c r="K542" s="340"/>
      <c r="L542" s="340"/>
      <c r="M542" s="340"/>
    </row>
    <row r="543" spans="9:13" s="306" customFormat="1" x14ac:dyDescent="0.35">
      <c r="I543" s="316"/>
      <c r="K543" s="340"/>
      <c r="L543" s="340"/>
      <c r="M543" s="340"/>
    </row>
    <row r="544" spans="9:13" s="306" customFormat="1" x14ac:dyDescent="0.35">
      <c r="I544" s="316"/>
      <c r="K544" s="340"/>
      <c r="L544" s="340"/>
      <c r="M544" s="340"/>
    </row>
    <row r="545" spans="9:13" s="306" customFormat="1" x14ac:dyDescent="0.35">
      <c r="I545" s="316"/>
      <c r="K545" s="340"/>
      <c r="L545" s="340"/>
      <c r="M545" s="340"/>
    </row>
    <row r="546" spans="9:13" s="306" customFormat="1" x14ac:dyDescent="0.35">
      <c r="I546" s="316"/>
      <c r="K546" s="340"/>
      <c r="L546" s="340"/>
      <c r="M546" s="340"/>
    </row>
    <row r="547" spans="9:13" s="306" customFormat="1" x14ac:dyDescent="0.35">
      <c r="I547" s="316"/>
      <c r="K547" s="340"/>
      <c r="L547" s="340"/>
      <c r="M547" s="340"/>
    </row>
    <row r="548" spans="9:13" s="306" customFormat="1" x14ac:dyDescent="0.35">
      <c r="I548" s="316"/>
      <c r="K548" s="340"/>
      <c r="L548" s="340"/>
      <c r="M548" s="340"/>
    </row>
    <row r="549" spans="9:13" s="306" customFormat="1" x14ac:dyDescent="0.35">
      <c r="I549" s="316"/>
      <c r="K549" s="340"/>
      <c r="L549" s="340"/>
      <c r="M549" s="340"/>
    </row>
    <row r="550" spans="9:13" s="306" customFormat="1" x14ac:dyDescent="0.35">
      <c r="I550" s="316"/>
      <c r="K550" s="340"/>
      <c r="L550" s="340"/>
      <c r="M550" s="340"/>
    </row>
    <row r="551" spans="9:13" s="306" customFormat="1" x14ac:dyDescent="0.35">
      <c r="I551" s="316"/>
      <c r="K551" s="340"/>
      <c r="L551" s="340"/>
      <c r="M551" s="340"/>
    </row>
    <row r="552" spans="9:13" s="306" customFormat="1" x14ac:dyDescent="0.35">
      <c r="I552" s="316"/>
      <c r="K552" s="340"/>
      <c r="L552" s="340"/>
      <c r="M552" s="340"/>
    </row>
    <row r="553" spans="9:13" s="306" customFormat="1" x14ac:dyDescent="0.35">
      <c r="I553" s="316"/>
      <c r="K553" s="340"/>
      <c r="L553" s="340"/>
      <c r="M553" s="340"/>
    </row>
    <row r="554" spans="9:13" s="306" customFormat="1" x14ac:dyDescent="0.35">
      <c r="I554" s="316"/>
      <c r="K554" s="340"/>
      <c r="L554" s="340"/>
      <c r="M554" s="340"/>
    </row>
    <row r="555" spans="9:13" s="306" customFormat="1" x14ac:dyDescent="0.35">
      <c r="I555" s="316"/>
      <c r="K555" s="340"/>
      <c r="L555" s="340"/>
      <c r="M555" s="340"/>
    </row>
    <row r="556" spans="9:13" s="306" customFormat="1" x14ac:dyDescent="0.35">
      <c r="I556" s="316"/>
      <c r="K556" s="340"/>
      <c r="L556" s="340"/>
      <c r="M556" s="340"/>
    </row>
    <row r="557" spans="9:13" s="306" customFormat="1" x14ac:dyDescent="0.35">
      <c r="I557" s="316"/>
      <c r="K557" s="340"/>
      <c r="L557" s="340"/>
      <c r="M557" s="340"/>
    </row>
    <row r="558" spans="9:13" s="306" customFormat="1" x14ac:dyDescent="0.35">
      <c r="I558" s="316"/>
      <c r="K558" s="340"/>
      <c r="L558" s="340"/>
      <c r="M558" s="340"/>
    </row>
    <row r="559" spans="9:13" s="306" customFormat="1" x14ac:dyDescent="0.35">
      <c r="I559" s="316"/>
      <c r="K559" s="340"/>
      <c r="L559" s="340"/>
      <c r="M559" s="340"/>
    </row>
    <row r="560" spans="9:13" s="306" customFormat="1" x14ac:dyDescent="0.35">
      <c r="I560" s="316"/>
      <c r="K560" s="340"/>
      <c r="L560" s="340"/>
      <c r="M560" s="340"/>
    </row>
    <row r="561" spans="9:13" s="306" customFormat="1" x14ac:dyDescent="0.35">
      <c r="I561" s="316"/>
      <c r="K561" s="340"/>
      <c r="L561" s="340"/>
      <c r="M561" s="340"/>
    </row>
    <row r="562" spans="9:13" s="306" customFormat="1" x14ac:dyDescent="0.35">
      <c r="I562" s="316"/>
      <c r="K562" s="340"/>
      <c r="L562" s="340"/>
      <c r="M562" s="340"/>
    </row>
    <row r="563" spans="9:13" s="306" customFormat="1" x14ac:dyDescent="0.35">
      <c r="I563" s="316"/>
      <c r="K563" s="340"/>
      <c r="L563" s="340"/>
      <c r="M563" s="340"/>
    </row>
    <row r="564" spans="9:13" s="306" customFormat="1" x14ac:dyDescent="0.35">
      <c r="I564" s="316"/>
      <c r="K564" s="340"/>
      <c r="L564" s="340"/>
      <c r="M564" s="340"/>
    </row>
    <row r="565" spans="9:13" s="306" customFormat="1" x14ac:dyDescent="0.35">
      <c r="I565" s="316"/>
      <c r="K565" s="340"/>
      <c r="L565" s="340"/>
      <c r="M565" s="340"/>
    </row>
    <row r="566" spans="9:13" s="306" customFormat="1" x14ac:dyDescent="0.35">
      <c r="I566" s="316"/>
      <c r="K566" s="340"/>
      <c r="L566" s="340"/>
      <c r="M566" s="340"/>
    </row>
    <row r="567" spans="9:13" s="306" customFormat="1" x14ac:dyDescent="0.35">
      <c r="I567" s="316"/>
      <c r="K567" s="340"/>
      <c r="L567" s="340"/>
      <c r="M567" s="340"/>
    </row>
    <row r="568" spans="9:13" s="306" customFormat="1" x14ac:dyDescent="0.35">
      <c r="I568" s="316"/>
      <c r="K568" s="340"/>
      <c r="L568" s="340"/>
      <c r="M568" s="340"/>
    </row>
    <row r="569" spans="9:13" s="306" customFormat="1" x14ac:dyDescent="0.35">
      <c r="I569" s="316"/>
      <c r="K569" s="340"/>
      <c r="L569" s="340"/>
      <c r="M569" s="340"/>
    </row>
    <row r="570" spans="9:13" s="306" customFormat="1" x14ac:dyDescent="0.35">
      <c r="I570" s="316"/>
      <c r="K570" s="340"/>
      <c r="L570" s="340"/>
      <c r="M570" s="340"/>
    </row>
    <row r="571" spans="9:13" s="306" customFormat="1" x14ac:dyDescent="0.35">
      <c r="I571" s="316"/>
      <c r="K571" s="340"/>
      <c r="L571" s="340"/>
      <c r="M571" s="340"/>
    </row>
    <row r="572" spans="9:13" s="306" customFormat="1" x14ac:dyDescent="0.35">
      <c r="I572" s="316"/>
      <c r="K572" s="340"/>
      <c r="L572" s="340"/>
      <c r="M572" s="340"/>
    </row>
    <row r="573" spans="9:13" s="306" customFormat="1" x14ac:dyDescent="0.35">
      <c r="I573" s="316"/>
      <c r="K573" s="340"/>
      <c r="L573" s="340"/>
      <c r="M573" s="340"/>
    </row>
    <row r="574" spans="9:13" s="306" customFormat="1" x14ac:dyDescent="0.35">
      <c r="I574" s="316"/>
      <c r="K574" s="340"/>
      <c r="L574" s="340"/>
      <c r="M574" s="340"/>
    </row>
    <row r="575" spans="9:13" s="306" customFormat="1" x14ac:dyDescent="0.35">
      <c r="I575" s="316"/>
      <c r="K575" s="340"/>
      <c r="L575" s="340"/>
      <c r="M575" s="340"/>
    </row>
    <row r="576" spans="9:13" s="306" customFormat="1" x14ac:dyDescent="0.35">
      <c r="I576" s="316"/>
      <c r="K576" s="340"/>
      <c r="L576" s="340"/>
      <c r="M576" s="340"/>
    </row>
    <row r="577" spans="9:13" s="306" customFormat="1" x14ac:dyDescent="0.35">
      <c r="I577" s="316"/>
      <c r="K577" s="340"/>
      <c r="L577" s="340"/>
      <c r="M577" s="340"/>
    </row>
    <row r="578" spans="9:13" s="306" customFormat="1" x14ac:dyDescent="0.35">
      <c r="I578" s="316"/>
      <c r="K578" s="340"/>
      <c r="L578" s="340"/>
      <c r="M578" s="340"/>
    </row>
    <row r="579" spans="9:13" s="306" customFormat="1" x14ac:dyDescent="0.35">
      <c r="I579" s="316"/>
      <c r="K579" s="340"/>
      <c r="L579" s="340"/>
      <c r="M579" s="340"/>
    </row>
    <row r="580" spans="9:13" s="306" customFormat="1" x14ac:dyDescent="0.35">
      <c r="I580" s="316"/>
      <c r="K580" s="340"/>
      <c r="L580" s="340"/>
      <c r="M580" s="340"/>
    </row>
    <row r="581" spans="9:13" s="306" customFormat="1" x14ac:dyDescent="0.35">
      <c r="I581" s="316"/>
      <c r="K581" s="340"/>
      <c r="L581" s="340"/>
      <c r="M581" s="340"/>
    </row>
    <row r="582" spans="9:13" s="306" customFormat="1" x14ac:dyDescent="0.35">
      <c r="I582" s="316"/>
      <c r="K582" s="340"/>
      <c r="L582" s="340"/>
      <c r="M582" s="340"/>
    </row>
    <row r="583" spans="9:13" s="306" customFormat="1" x14ac:dyDescent="0.35">
      <c r="I583" s="316"/>
      <c r="K583" s="340"/>
      <c r="L583" s="340"/>
      <c r="M583" s="340"/>
    </row>
    <row r="584" spans="9:13" s="306" customFormat="1" x14ac:dyDescent="0.35">
      <c r="I584" s="316"/>
      <c r="K584" s="340"/>
      <c r="L584" s="340"/>
      <c r="M584" s="340"/>
    </row>
    <row r="585" spans="9:13" s="306" customFormat="1" x14ac:dyDescent="0.35">
      <c r="I585" s="316"/>
      <c r="K585" s="340"/>
      <c r="L585" s="340"/>
      <c r="M585" s="340"/>
    </row>
    <row r="586" spans="9:13" s="306" customFormat="1" x14ac:dyDescent="0.35">
      <c r="I586" s="316"/>
      <c r="K586" s="340"/>
      <c r="L586" s="340"/>
      <c r="M586" s="340"/>
    </row>
    <row r="587" spans="9:13" s="306" customFormat="1" x14ac:dyDescent="0.35">
      <c r="I587" s="316"/>
      <c r="K587" s="340"/>
      <c r="L587" s="340"/>
      <c r="M587" s="340"/>
    </row>
    <row r="588" spans="9:13" s="306" customFormat="1" x14ac:dyDescent="0.35">
      <c r="I588" s="316"/>
      <c r="K588" s="340"/>
      <c r="L588" s="340"/>
      <c r="M588" s="340"/>
    </row>
    <row r="589" spans="9:13" s="306" customFormat="1" x14ac:dyDescent="0.35">
      <c r="I589" s="316"/>
      <c r="K589" s="340"/>
      <c r="L589" s="340"/>
      <c r="M589" s="340"/>
    </row>
    <row r="590" spans="9:13" s="306" customFormat="1" x14ac:dyDescent="0.35">
      <c r="I590" s="316"/>
      <c r="K590" s="340"/>
      <c r="L590" s="340"/>
      <c r="M590" s="340"/>
    </row>
    <row r="591" spans="9:13" s="306" customFormat="1" x14ac:dyDescent="0.35">
      <c r="I591" s="316"/>
      <c r="K591" s="340"/>
      <c r="L591" s="340"/>
      <c r="M591" s="340"/>
    </row>
    <row r="592" spans="9:13" s="306" customFormat="1" x14ac:dyDescent="0.35">
      <c r="I592" s="316"/>
      <c r="K592" s="340"/>
      <c r="L592" s="340"/>
      <c r="M592" s="340"/>
    </row>
    <row r="593" spans="9:13" s="306" customFormat="1" x14ac:dyDescent="0.35">
      <c r="I593" s="316"/>
      <c r="K593" s="340"/>
      <c r="L593" s="340"/>
      <c r="M593" s="340"/>
    </row>
    <row r="594" spans="9:13" s="306" customFormat="1" x14ac:dyDescent="0.35">
      <c r="I594" s="316"/>
      <c r="K594" s="340"/>
      <c r="L594" s="340"/>
      <c r="M594" s="340"/>
    </row>
    <row r="595" spans="9:13" s="306" customFormat="1" x14ac:dyDescent="0.35">
      <c r="I595" s="316"/>
      <c r="K595" s="340"/>
      <c r="L595" s="340"/>
      <c r="M595" s="340"/>
    </row>
    <row r="596" spans="9:13" s="306" customFormat="1" x14ac:dyDescent="0.35">
      <c r="I596" s="316"/>
      <c r="K596" s="340"/>
      <c r="L596" s="340"/>
      <c r="M596" s="340"/>
    </row>
    <row r="597" spans="9:13" s="306" customFormat="1" x14ac:dyDescent="0.35">
      <c r="I597" s="316"/>
      <c r="K597" s="340"/>
      <c r="L597" s="340"/>
      <c r="M597" s="340"/>
    </row>
    <row r="598" spans="9:13" s="306" customFormat="1" x14ac:dyDescent="0.35">
      <c r="I598" s="316"/>
      <c r="K598" s="340"/>
      <c r="L598" s="340"/>
      <c r="M598" s="340"/>
    </row>
    <row r="599" spans="9:13" s="306" customFormat="1" x14ac:dyDescent="0.35">
      <c r="I599" s="316"/>
      <c r="K599" s="340"/>
      <c r="L599" s="340"/>
      <c r="M599" s="340"/>
    </row>
    <row r="600" spans="9:13" s="306" customFormat="1" x14ac:dyDescent="0.35">
      <c r="I600" s="316"/>
      <c r="K600" s="340"/>
      <c r="L600" s="340"/>
      <c r="M600" s="340"/>
    </row>
    <row r="601" spans="9:13" s="306" customFormat="1" x14ac:dyDescent="0.35">
      <c r="I601" s="316"/>
      <c r="K601" s="340"/>
      <c r="L601" s="340"/>
      <c r="M601" s="340"/>
    </row>
    <row r="602" spans="9:13" s="306" customFormat="1" x14ac:dyDescent="0.35">
      <c r="I602" s="316"/>
      <c r="K602" s="340"/>
      <c r="L602" s="340"/>
      <c r="M602" s="340"/>
    </row>
    <row r="603" spans="9:13" s="306" customFormat="1" x14ac:dyDescent="0.35">
      <c r="I603" s="316"/>
      <c r="K603" s="340"/>
      <c r="L603" s="340"/>
      <c r="M603" s="340"/>
    </row>
    <row r="604" spans="9:13" s="306" customFormat="1" x14ac:dyDescent="0.35">
      <c r="I604" s="316"/>
      <c r="K604" s="340"/>
      <c r="L604" s="340"/>
      <c r="M604" s="340"/>
    </row>
    <row r="605" spans="9:13" s="306" customFormat="1" x14ac:dyDescent="0.35">
      <c r="I605" s="316"/>
      <c r="K605" s="340"/>
      <c r="L605" s="340"/>
      <c r="M605" s="340"/>
    </row>
    <row r="606" spans="9:13" s="306" customFormat="1" x14ac:dyDescent="0.35">
      <c r="I606" s="316"/>
      <c r="K606" s="340"/>
      <c r="L606" s="340"/>
      <c r="M606" s="340"/>
    </row>
    <row r="607" spans="9:13" s="306" customFormat="1" x14ac:dyDescent="0.35">
      <c r="I607" s="316"/>
      <c r="K607" s="340"/>
      <c r="L607" s="340"/>
      <c r="M607" s="340"/>
    </row>
    <row r="608" spans="9:13" s="306" customFormat="1" x14ac:dyDescent="0.35">
      <c r="I608" s="316"/>
      <c r="K608" s="340"/>
      <c r="L608" s="340"/>
      <c r="M608" s="340"/>
    </row>
    <row r="609" spans="9:13" s="306" customFormat="1" x14ac:dyDescent="0.35">
      <c r="I609" s="316"/>
      <c r="K609" s="340"/>
      <c r="L609" s="340"/>
      <c r="M609" s="340"/>
    </row>
    <row r="610" spans="9:13" s="306" customFormat="1" x14ac:dyDescent="0.35">
      <c r="I610" s="316"/>
      <c r="K610" s="340"/>
      <c r="L610" s="340"/>
      <c r="M610" s="340"/>
    </row>
    <row r="611" spans="9:13" s="306" customFormat="1" x14ac:dyDescent="0.35">
      <c r="I611" s="316"/>
      <c r="K611" s="340"/>
      <c r="L611" s="340"/>
      <c r="M611" s="340"/>
    </row>
    <row r="612" spans="9:13" s="306" customFormat="1" x14ac:dyDescent="0.35">
      <c r="I612" s="316"/>
      <c r="K612" s="340"/>
      <c r="L612" s="340"/>
      <c r="M612" s="340"/>
    </row>
    <row r="613" spans="9:13" s="306" customFormat="1" x14ac:dyDescent="0.35">
      <c r="I613" s="316"/>
      <c r="K613" s="340"/>
      <c r="L613" s="340"/>
      <c r="M613" s="340"/>
    </row>
    <row r="614" spans="9:13" s="306" customFormat="1" x14ac:dyDescent="0.35">
      <c r="I614" s="316"/>
      <c r="K614" s="340"/>
      <c r="L614" s="340"/>
      <c r="M614" s="340"/>
    </row>
    <row r="615" spans="9:13" s="306" customFormat="1" x14ac:dyDescent="0.35">
      <c r="I615" s="316"/>
      <c r="K615" s="340"/>
      <c r="L615" s="340"/>
      <c r="M615" s="340"/>
    </row>
    <row r="616" spans="9:13" s="306" customFormat="1" x14ac:dyDescent="0.35">
      <c r="I616" s="316"/>
      <c r="K616" s="340"/>
      <c r="L616" s="340"/>
      <c r="M616" s="340"/>
    </row>
    <row r="617" spans="9:13" s="306" customFormat="1" x14ac:dyDescent="0.35">
      <c r="I617" s="316"/>
      <c r="K617" s="340"/>
      <c r="L617" s="340"/>
      <c r="M617" s="340"/>
    </row>
    <row r="618" spans="9:13" s="306" customFormat="1" x14ac:dyDescent="0.35">
      <c r="I618" s="316"/>
      <c r="K618" s="340"/>
      <c r="L618" s="340"/>
      <c r="M618" s="340"/>
    </row>
    <row r="619" spans="9:13" s="306" customFormat="1" x14ac:dyDescent="0.35">
      <c r="I619" s="316"/>
      <c r="K619" s="340"/>
      <c r="L619" s="340"/>
      <c r="M619" s="340"/>
    </row>
    <row r="620" spans="9:13" s="306" customFormat="1" x14ac:dyDescent="0.35">
      <c r="I620" s="316"/>
      <c r="K620" s="340"/>
      <c r="L620" s="340"/>
      <c r="M620" s="340"/>
    </row>
    <row r="621" spans="9:13" s="306" customFormat="1" x14ac:dyDescent="0.35">
      <c r="I621" s="316"/>
      <c r="K621" s="340"/>
      <c r="L621" s="340"/>
      <c r="M621" s="340"/>
    </row>
    <row r="622" spans="9:13" s="306" customFormat="1" x14ac:dyDescent="0.35">
      <c r="I622" s="316"/>
      <c r="K622" s="340"/>
      <c r="L622" s="340"/>
      <c r="M622" s="340"/>
    </row>
    <row r="623" spans="9:13" s="306" customFormat="1" x14ac:dyDescent="0.35">
      <c r="I623" s="316"/>
      <c r="K623" s="340"/>
      <c r="L623" s="340"/>
      <c r="M623" s="340"/>
    </row>
    <row r="624" spans="9:13" s="306" customFormat="1" x14ac:dyDescent="0.35">
      <c r="I624" s="316"/>
      <c r="K624" s="340"/>
      <c r="L624" s="340"/>
      <c r="M624" s="340"/>
    </row>
    <row r="625" spans="9:13" s="306" customFormat="1" x14ac:dyDescent="0.35">
      <c r="I625" s="316"/>
      <c r="K625" s="340"/>
      <c r="L625" s="340"/>
      <c r="M625" s="340"/>
    </row>
    <row r="626" spans="9:13" s="306" customFormat="1" x14ac:dyDescent="0.35">
      <c r="I626" s="316"/>
      <c r="K626" s="340"/>
      <c r="L626" s="340"/>
      <c r="M626" s="340"/>
    </row>
    <row r="627" spans="9:13" s="306" customFormat="1" x14ac:dyDescent="0.35">
      <c r="I627" s="316"/>
      <c r="K627" s="340"/>
      <c r="L627" s="340"/>
      <c r="M627" s="340"/>
    </row>
    <row r="628" spans="9:13" s="306" customFormat="1" x14ac:dyDescent="0.35">
      <c r="I628" s="316"/>
      <c r="K628" s="340"/>
      <c r="L628" s="340"/>
      <c r="M628" s="340"/>
    </row>
    <row r="629" spans="9:13" s="306" customFormat="1" x14ac:dyDescent="0.35">
      <c r="I629" s="316"/>
      <c r="K629" s="340"/>
      <c r="L629" s="340"/>
      <c r="M629" s="340"/>
    </row>
    <row r="630" spans="9:13" s="306" customFormat="1" x14ac:dyDescent="0.35">
      <c r="I630" s="316"/>
      <c r="K630" s="340"/>
      <c r="L630" s="340"/>
      <c r="M630" s="340"/>
    </row>
    <row r="631" spans="9:13" s="306" customFormat="1" x14ac:dyDescent="0.35">
      <c r="I631" s="316"/>
      <c r="K631" s="340"/>
      <c r="L631" s="340"/>
      <c r="M631" s="340"/>
    </row>
    <row r="632" spans="9:13" s="306" customFormat="1" x14ac:dyDescent="0.35">
      <c r="I632" s="316"/>
      <c r="K632" s="340"/>
      <c r="L632" s="340"/>
      <c r="M632" s="340"/>
    </row>
    <row r="633" spans="9:13" s="306" customFormat="1" x14ac:dyDescent="0.35">
      <c r="I633" s="316"/>
      <c r="K633" s="340"/>
      <c r="L633" s="340"/>
      <c r="M633" s="340"/>
    </row>
    <row r="634" spans="9:13" s="306" customFormat="1" x14ac:dyDescent="0.35">
      <c r="I634" s="316"/>
      <c r="K634" s="340"/>
      <c r="L634" s="340"/>
      <c r="M634" s="340"/>
    </row>
    <row r="635" spans="9:13" s="306" customFormat="1" x14ac:dyDescent="0.35">
      <c r="I635" s="316"/>
      <c r="K635" s="340"/>
      <c r="L635" s="340"/>
      <c r="M635" s="340"/>
    </row>
    <row r="636" spans="9:13" s="306" customFormat="1" x14ac:dyDescent="0.35">
      <c r="I636" s="316"/>
      <c r="K636" s="340"/>
      <c r="L636" s="340"/>
      <c r="M636" s="340"/>
    </row>
    <row r="637" spans="9:13" s="306" customFormat="1" x14ac:dyDescent="0.35">
      <c r="I637" s="316"/>
      <c r="K637" s="340"/>
      <c r="L637" s="340"/>
      <c r="M637" s="340"/>
    </row>
    <row r="638" spans="9:13" s="306" customFormat="1" x14ac:dyDescent="0.35">
      <c r="I638" s="316"/>
      <c r="K638" s="340"/>
      <c r="L638" s="340"/>
      <c r="M638" s="340"/>
    </row>
    <row r="639" spans="9:13" s="306" customFormat="1" x14ac:dyDescent="0.35">
      <c r="I639" s="316"/>
      <c r="K639" s="340"/>
      <c r="L639" s="340"/>
      <c r="M639" s="340"/>
    </row>
    <row r="640" spans="9:13" s="306" customFormat="1" x14ac:dyDescent="0.35">
      <c r="I640" s="316"/>
      <c r="K640" s="340"/>
      <c r="L640" s="340"/>
      <c r="M640" s="340"/>
    </row>
    <row r="641" spans="9:13" s="306" customFormat="1" x14ac:dyDescent="0.35">
      <c r="I641" s="316"/>
      <c r="K641" s="340"/>
      <c r="L641" s="340"/>
      <c r="M641" s="340"/>
    </row>
    <row r="642" spans="9:13" s="306" customFormat="1" x14ac:dyDescent="0.35">
      <c r="I642" s="316"/>
      <c r="K642" s="340"/>
      <c r="L642" s="340"/>
      <c r="M642" s="340"/>
    </row>
    <row r="643" spans="9:13" s="306" customFormat="1" x14ac:dyDescent="0.35">
      <c r="I643" s="316"/>
      <c r="K643" s="340"/>
      <c r="L643" s="340"/>
      <c r="M643" s="340"/>
    </row>
    <row r="644" spans="9:13" s="306" customFormat="1" x14ac:dyDescent="0.35">
      <c r="I644" s="316"/>
      <c r="K644" s="340"/>
      <c r="L644" s="340"/>
      <c r="M644" s="340"/>
    </row>
    <row r="645" spans="9:13" s="306" customFormat="1" x14ac:dyDescent="0.35">
      <c r="I645" s="316"/>
      <c r="K645" s="340"/>
      <c r="L645" s="340"/>
      <c r="M645" s="340"/>
    </row>
    <row r="646" spans="9:13" s="306" customFormat="1" x14ac:dyDescent="0.35">
      <c r="I646" s="316"/>
      <c r="K646" s="340"/>
      <c r="L646" s="340"/>
      <c r="M646" s="340"/>
    </row>
    <row r="647" spans="9:13" s="306" customFormat="1" x14ac:dyDescent="0.35">
      <c r="I647" s="316"/>
      <c r="K647" s="340"/>
      <c r="L647" s="340"/>
      <c r="M647" s="340"/>
    </row>
    <row r="648" spans="9:13" s="306" customFormat="1" x14ac:dyDescent="0.35">
      <c r="I648" s="316"/>
      <c r="K648" s="340"/>
      <c r="L648" s="340"/>
      <c r="M648" s="340"/>
    </row>
    <row r="649" spans="9:13" s="306" customFormat="1" x14ac:dyDescent="0.35">
      <c r="I649" s="316"/>
      <c r="K649" s="340"/>
      <c r="L649" s="340"/>
      <c r="M649" s="340"/>
    </row>
    <row r="650" spans="9:13" s="306" customFormat="1" x14ac:dyDescent="0.35">
      <c r="I650" s="316"/>
      <c r="K650" s="340"/>
      <c r="L650" s="340"/>
      <c r="M650" s="340"/>
    </row>
    <row r="651" spans="9:13" s="306" customFormat="1" x14ac:dyDescent="0.35">
      <c r="I651" s="316"/>
      <c r="K651" s="340"/>
      <c r="L651" s="340"/>
      <c r="M651" s="340"/>
    </row>
    <row r="652" spans="9:13" s="306" customFormat="1" x14ac:dyDescent="0.35">
      <c r="I652" s="316"/>
      <c r="K652" s="340"/>
      <c r="L652" s="340"/>
      <c r="M652" s="340"/>
    </row>
    <row r="653" spans="9:13" s="306" customFormat="1" x14ac:dyDescent="0.35">
      <c r="I653" s="316"/>
      <c r="K653" s="340"/>
      <c r="L653" s="340"/>
      <c r="M653" s="340"/>
    </row>
    <row r="654" spans="9:13" s="306" customFormat="1" x14ac:dyDescent="0.35">
      <c r="I654" s="316"/>
      <c r="K654" s="340"/>
      <c r="L654" s="340"/>
      <c r="M654" s="340"/>
    </row>
    <row r="655" spans="9:13" s="306" customFormat="1" x14ac:dyDescent="0.35">
      <c r="I655" s="316"/>
      <c r="K655" s="340"/>
      <c r="L655" s="340"/>
      <c r="M655" s="340"/>
    </row>
    <row r="656" spans="9:13" s="306" customFormat="1" x14ac:dyDescent="0.35">
      <c r="I656" s="316"/>
      <c r="K656" s="340"/>
      <c r="L656" s="340"/>
      <c r="M656" s="340"/>
    </row>
    <row r="657" spans="9:13" s="306" customFormat="1" x14ac:dyDescent="0.35">
      <c r="I657" s="316"/>
      <c r="K657" s="340"/>
      <c r="L657" s="340"/>
      <c r="M657" s="340"/>
    </row>
    <row r="658" spans="9:13" s="306" customFormat="1" x14ac:dyDescent="0.35">
      <c r="I658" s="316"/>
      <c r="K658" s="340"/>
      <c r="L658" s="340"/>
      <c r="M658" s="340"/>
    </row>
    <row r="659" spans="9:13" s="306" customFormat="1" x14ac:dyDescent="0.35">
      <c r="I659" s="316"/>
      <c r="K659" s="340"/>
      <c r="L659" s="340"/>
      <c r="M659" s="340"/>
    </row>
    <row r="660" spans="9:13" s="306" customFormat="1" x14ac:dyDescent="0.35">
      <c r="I660" s="316"/>
      <c r="K660" s="340"/>
      <c r="L660" s="340"/>
      <c r="M660" s="340"/>
    </row>
    <row r="661" spans="9:13" s="306" customFormat="1" x14ac:dyDescent="0.35">
      <c r="I661" s="316"/>
      <c r="K661" s="340"/>
      <c r="L661" s="340"/>
      <c r="M661" s="340"/>
    </row>
    <row r="662" spans="9:13" s="306" customFormat="1" x14ac:dyDescent="0.35">
      <c r="I662" s="316"/>
      <c r="K662" s="340"/>
      <c r="L662" s="340"/>
      <c r="M662" s="340"/>
    </row>
    <row r="663" spans="9:13" s="306" customFormat="1" x14ac:dyDescent="0.35">
      <c r="I663" s="316"/>
      <c r="K663" s="340"/>
      <c r="L663" s="340"/>
      <c r="M663" s="340"/>
    </row>
    <row r="664" spans="9:13" s="306" customFormat="1" x14ac:dyDescent="0.35">
      <c r="I664" s="316"/>
      <c r="K664" s="340"/>
      <c r="L664" s="340"/>
      <c r="M664" s="340"/>
    </row>
    <row r="665" spans="9:13" s="306" customFormat="1" x14ac:dyDescent="0.35">
      <c r="I665" s="316"/>
      <c r="K665" s="340"/>
      <c r="L665" s="340"/>
      <c r="M665" s="340"/>
    </row>
    <row r="666" spans="9:13" s="306" customFormat="1" x14ac:dyDescent="0.35">
      <c r="I666" s="316"/>
      <c r="K666" s="340"/>
      <c r="L666" s="340"/>
      <c r="M666" s="340"/>
    </row>
    <row r="667" spans="9:13" s="306" customFormat="1" x14ac:dyDescent="0.35">
      <c r="I667" s="316"/>
      <c r="K667" s="340"/>
      <c r="L667" s="340"/>
      <c r="M667" s="340"/>
    </row>
    <row r="668" spans="9:13" s="306" customFormat="1" x14ac:dyDescent="0.35">
      <c r="I668" s="316"/>
      <c r="K668" s="340"/>
      <c r="L668" s="340"/>
      <c r="M668" s="340"/>
    </row>
    <row r="669" spans="9:13" s="306" customFormat="1" x14ac:dyDescent="0.35">
      <c r="I669" s="316"/>
      <c r="K669" s="340"/>
      <c r="L669" s="340"/>
      <c r="M669" s="340"/>
    </row>
    <row r="670" spans="9:13" s="306" customFormat="1" x14ac:dyDescent="0.35">
      <c r="I670" s="316"/>
      <c r="K670" s="340"/>
      <c r="L670" s="340"/>
      <c r="M670" s="340"/>
    </row>
    <row r="671" spans="9:13" s="306" customFormat="1" x14ac:dyDescent="0.35">
      <c r="I671" s="316"/>
      <c r="K671" s="340"/>
      <c r="L671" s="340"/>
      <c r="M671" s="340"/>
    </row>
    <row r="672" spans="9:13" s="306" customFormat="1" x14ac:dyDescent="0.35">
      <c r="I672" s="316"/>
      <c r="K672" s="340"/>
      <c r="L672" s="340"/>
      <c r="M672" s="340"/>
    </row>
    <row r="673" spans="9:13" s="306" customFormat="1" x14ac:dyDescent="0.35">
      <c r="I673" s="316"/>
      <c r="K673" s="340"/>
      <c r="L673" s="340"/>
      <c r="M673" s="340"/>
    </row>
    <row r="674" spans="9:13" s="306" customFormat="1" x14ac:dyDescent="0.35">
      <c r="I674" s="316"/>
      <c r="K674" s="340"/>
      <c r="L674" s="340"/>
      <c r="M674" s="340"/>
    </row>
    <row r="675" spans="9:13" s="306" customFormat="1" x14ac:dyDescent="0.35">
      <c r="I675" s="316"/>
      <c r="K675" s="340"/>
      <c r="L675" s="340"/>
      <c r="M675" s="340"/>
    </row>
    <row r="676" spans="9:13" s="306" customFormat="1" x14ac:dyDescent="0.35">
      <c r="I676" s="316"/>
      <c r="K676" s="340"/>
      <c r="L676" s="340"/>
      <c r="M676" s="340"/>
    </row>
    <row r="677" spans="9:13" s="306" customFormat="1" x14ac:dyDescent="0.35">
      <c r="I677" s="316"/>
      <c r="K677" s="340"/>
      <c r="L677" s="340"/>
      <c r="M677" s="340"/>
    </row>
    <row r="678" spans="9:13" s="306" customFormat="1" x14ac:dyDescent="0.35">
      <c r="I678" s="316"/>
      <c r="K678" s="340"/>
      <c r="L678" s="340"/>
      <c r="M678" s="340"/>
    </row>
    <row r="679" spans="9:13" s="306" customFormat="1" x14ac:dyDescent="0.35">
      <c r="I679" s="316"/>
      <c r="K679" s="340"/>
      <c r="L679" s="340"/>
      <c r="M679" s="340"/>
    </row>
    <row r="680" spans="9:13" s="306" customFormat="1" x14ac:dyDescent="0.35">
      <c r="I680" s="316"/>
      <c r="K680" s="340"/>
      <c r="L680" s="340"/>
      <c r="M680" s="340"/>
    </row>
    <row r="681" spans="9:13" s="306" customFormat="1" x14ac:dyDescent="0.35">
      <c r="I681" s="316"/>
      <c r="K681" s="340"/>
      <c r="L681" s="340"/>
      <c r="M681" s="340"/>
    </row>
    <row r="682" spans="9:13" s="306" customFormat="1" x14ac:dyDescent="0.35">
      <c r="I682" s="316"/>
      <c r="K682" s="340"/>
      <c r="L682" s="340"/>
      <c r="M682" s="340"/>
    </row>
    <row r="683" spans="9:13" s="306" customFormat="1" x14ac:dyDescent="0.35">
      <c r="I683" s="316"/>
      <c r="K683" s="340"/>
      <c r="L683" s="340"/>
      <c r="M683" s="340"/>
    </row>
    <row r="684" spans="9:13" s="306" customFormat="1" x14ac:dyDescent="0.35">
      <c r="I684" s="316"/>
      <c r="K684" s="340"/>
      <c r="L684" s="340"/>
      <c r="M684" s="340"/>
    </row>
    <row r="685" spans="9:13" s="306" customFormat="1" x14ac:dyDescent="0.35">
      <c r="I685" s="316"/>
      <c r="K685" s="340"/>
      <c r="L685" s="340"/>
      <c r="M685" s="340"/>
    </row>
    <row r="686" spans="9:13" s="306" customFormat="1" x14ac:dyDescent="0.35">
      <c r="I686" s="316"/>
      <c r="K686" s="340"/>
      <c r="L686" s="340"/>
      <c r="M686" s="340"/>
    </row>
    <row r="687" spans="9:13" s="306" customFormat="1" x14ac:dyDescent="0.35">
      <c r="I687" s="316"/>
      <c r="K687" s="340"/>
      <c r="L687" s="340"/>
      <c r="M687" s="340"/>
    </row>
    <row r="688" spans="9:13" s="306" customFormat="1" x14ac:dyDescent="0.35">
      <c r="I688" s="316"/>
      <c r="K688" s="340"/>
      <c r="L688" s="340"/>
      <c r="M688" s="340"/>
    </row>
    <row r="689" spans="9:13" s="306" customFormat="1" x14ac:dyDescent="0.35">
      <c r="I689" s="316"/>
      <c r="K689" s="340"/>
      <c r="L689" s="340"/>
      <c r="M689" s="340"/>
    </row>
    <row r="690" spans="9:13" s="306" customFormat="1" x14ac:dyDescent="0.35">
      <c r="I690" s="316"/>
      <c r="K690" s="340"/>
      <c r="L690" s="340"/>
      <c r="M690" s="340"/>
    </row>
    <row r="691" spans="9:13" s="306" customFormat="1" x14ac:dyDescent="0.35">
      <c r="I691" s="316"/>
      <c r="K691" s="340"/>
      <c r="L691" s="340"/>
      <c r="M691" s="340"/>
    </row>
    <row r="692" spans="9:13" s="306" customFormat="1" x14ac:dyDescent="0.35">
      <c r="I692" s="316"/>
      <c r="K692" s="340"/>
      <c r="L692" s="340"/>
      <c r="M692" s="340"/>
    </row>
    <row r="693" spans="9:13" s="306" customFormat="1" x14ac:dyDescent="0.35">
      <c r="I693" s="316"/>
      <c r="K693" s="340"/>
      <c r="L693" s="340"/>
      <c r="M693" s="340"/>
    </row>
    <row r="694" spans="9:13" s="306" customFormat="1" x14ac:dyDescent="0.35">
      <c r="I694" s="316"/>
      <c r="K694" s="340"/>
      <c r="L694" s="340"/>
      <c r="M694" s="340"/>
    </row>
    <row r="695" spans="9:13" s="306" customFormat="1" x14ac:dyDescent="0.35">
      <c r="I695" s="316"/>
      <c r="K695" s="340"/>
      <c r="L695" s="340"/>
      <c r="M695" s="340"/>
    </row>
    <row r="696" spans="9:13" s="306" customFormat="1" x14ac:dyDescent="0.35">
      <c r="I696" s="316"/>
      <c r="K696" s="340"/>
      <c r="L696" s="340"/>
      <c r="M696" s="340"/>
    </row>
    <row r="697" spans="9:13" s="306" customFormat="1" x14ac:dyDescent="0.35">
      <c r="I697" s="316"/>
      <c r="K697" s="340"/>
      <c r="L697" s="340"/>
      <c r="M697" s="340"/>
    </row>
    <row r="698" spans="9:13" s="306" customFormat="1" x14ac:dyDescent="0.35">
      <c r="I698" s="316"/>
      <c r="K698" s="340"/>
      <c r="L698" s="340"/>
      <c r="M698" s="340"/>
    </row>
    <row r="699" spans="9:13" s="306" customFormat="1" x14ac:dyDescent="0.35">
      <c r="I699" s="316"/>
      <c r="K699" s="340"/>
      <c r="L699" s="340"/>
      <c r="M699" s="340"/>
    </row>
    <row r="700" spans="9:13" s="306" customFormat="1" x14ac:dyDescent="0.35">
      <c r="I700" s="316"/>
      <c r="K700" s="340"/>
      <c r="L700" s="340"/>
      <c r="M700" s="340"/>
    </row>
    <row r="701" spans="9:13" s="306" customFormat="1" x14ac:dyDescent="0.35">
      <c r="I701" s="316"/>
      <c r="K701" s="340"/>
      <c r="L701" s="340"/>
      <c r="M701" s="340"/>
    </row>
    <row r="702" spans="9:13" s="306" customFormat="1" x14ac:dyDescent="0.35">
      <c r="I702" s="316"/>
      <c r="K702" s="340"/>
      <c r="L702" s="340"/>
      <c r="M702" s="340"/>
    </row>
    <row r="703" spans="9:13" s="306" customFormat="1" x14ac:dyDescent="0.35">
      <c r="I703" s="316"/>
      <c r="K703" s="340"/>
      <c r="L703" s="340"/>
      <c r="M703" s="340"/>
    </row>
    <row r="704" spans="9:13" s="306" customFormat="1" x14ac:dyDescent="0.35">
      <c r="I704" s="316"/>
      <c r="K704" s="340"/>
      <c r="L704" s="340"/>
      <c r="M704" s="340"/>
    </row>
    <row r="705" spans="9:65" s="306" customFormat="1" x14ac:dyDescent="0.35">
      <c r="I705" s="316"/>
      <c r="K705" s="340"/>
      <c r="L705" s="340"/>
      <c r="M705" s="340"/>
    </row>
    <row r="706" spans="9:65" s="306" customFormat="1" x14ac:dyDescent="0.35">
      <c r="I706" s="316"/>
      <c r="K706" s="340"/>
      <c r="L706" s="340"/>
      <c r="M706" s="340"/>
    </row>
    <row r="707" spans="9:65" s="306" customFormat="1" x14ac:dyDescent="0.35">
      <c r="I707" s="316"/>
      <c r="K707" s="340"/>
      <c r="L707" s="340"/>
      <c r="M707" s="340"/>
    </row>
    <row r="708" spans="9:65" s="306" customFormat="1" x14ac:dyDescent="0.35">
      <c r="I708" s="316"/>
      <c r="K708" s="340"/>
      <c r="L708" s="340"/>
      <c r="M708" s="340"/>
    </row>
    <row r="709" spans="9:65" s="306" customFormat="1" x14ac:dyDescent="0.35">
      <c r="I709" s="316"/>
      <c r="K709" s="340"/>
      <c r="L709" s="340"/>
      <c r="M709" s="340"/>
    </row>
    <row r="710" spans="9:65" s="306" customFormat="1" x14ac:dyDescent="0.35">
      <c r="I710" s="316"/>
      <c r="K710" s="340"/>
      <c r="L710" s="340"/>
      <c r="M710" s="340"/>
    </row>
    <row r="711" spans="9:65" s="306" customFormat="1" x14ac:dyDescent="0.35">
      <c r="I711" s="316"/>
      <c r="K711" s="340"/>
      <c r="L711" s="340"/>
      <c r="M711" s="340"/>
    </row>
    <row r="712" spans="9:65" s="306" customFormat="1" x14ac:dyDescent="0.35">
      <c r="I712" s="316"/>
      <c r="K712" s="340"/>
      <c r="L712" s="340"/>
      <c r="M712" s="340"/>
    </row>
    <row r="713" spans="9:65" s="306" customFormat="1" x14ac:dyDescent="0.35">
      <c r="I713" s="316"/>
      <c r="K713" s="340"/>
      <c r="L713" s="340"/>
      <c r="M713" s="340"/>
    </row>
    <row r="714" spans="9:65" s="306" customFormat="1" x14ac:dyDescent="0.35">
      <c r="I714" s="316"/>
      <c r="K714" s="340"/>
      <c r="L714" s="340"/>
      <c r="M714" s="340"/>
    </row>
    <row r="715" spans="9:65" s="306" customFormat="1" x14ac:dyDescent="0.35">
      <c r="I715" s="316"/>
      <c r="K715" s="340"/>
      <c r="L715" s="340"/>
      <c r="M715" s="340"/>
    </row>
    <row r="716" spans="9:65" s="306" customFormat="1" x14ac:dyDescent="0.35">
      <c r="I716" s="316"/>
      <c r="K716" s="340"/>
      <c r="L716" s="340"/>
      <c r="M716" s="340"/>
    </row>
    <row r="717" spans="9:65" s="306" customFormat="1" x14ac:dyDescent="0.35">
      <c r="I717" s="316"/>
      <c r="K717" s="340"/>
      <c r="L717" s="340"/>
      <c r="M717" s="340"/>
    </row>
    <row r="718" spans="9:65" s="306" customFormat="1" x14ac:dyDescent="0.35">
      <c r="I718" s="316"/>
      <c r="K718" s="340"/>
      <c r="L718" s="340"/>
      <c r="M718" s="340"/>
    </row>
    <row r="719" spans="9:65" s="308" customFormat="1" x14ac:dyDescent="0.35">
      <c r="I719" s="324"/>
      <c r="K719" s="342"/>
      <c r="L719" s="342"/>
      <c r="M719" s="342"/>
      <c r="N719" s="306"/>
      <c r="O719" s="306"/>
      <c r="P719" s="306"/>
      <c r="Q719" s="306"/>
      <c r="R719" s="306"/>
      <c r="S719" s="306"/>
      <c r="T719" s="306"/>
      <c r="U719" s="306"/>
      <c r="V719" s="306"/>
      <c r="W719" s="306"/>
      <c r="X719" s="306"/>
      <c r="Y719" s="306"/>
      <c r="Z719" s="306"/>
      <c r="AA719" s="306"/>
      <c r="AB719" s="306"/>
      <c r="AC719" s="306"/>
      <c r="AD719" s="306"/>
      <c r="AE719" s="306"/>
      <c r="AF719" s="306"/>
      <c r="AG719" s="306"/>
      <c r="AH719" s="306"/>
      <c r="AI719" s="306"/>
      <c r="AJ719" s="306"/>
      <c r="AK719" s="306"/>
      <c r="AL719" s="306"/>
      <c r="AM719" s="306"/>
      <c r="AN719" s="306"/>
      <c r="AO719" s="306"/>
      <c r="AP719" s="306"/>
      <c r="AQ719" s="306"/>
      <c r="AR719" s="306"/>
      <c r="AS719" s="306"/>
      <c r="AT719" s="306"/>
      <c r="AU719" s="306"/>
      <c r="AV719" s="306"/>
      <c r="AW719" s="306"/>
      <c r="AX719" s="306"/>
      <c r="AY719" s="306"/>
      <c r="AZ719" s="306"/>
      <c r="BA719" s="306"/>
      <c r="BB719" s="306"/>
      <c r="BC719" s="306"/>
      <c r="BD719" s="306"/>
      <c r="BE719" s="306"/>
      <c r="BF719" s="306"/>
      <c r="BG719" s="306"/>
      <c r="BH719" s="306"/>
      <c r="BI719" s="306"/>
      <c r="BJ719" s="306"/>
      <c r="BK719" s="306"/>
      <c r="BL719" s="306"/>
      <c r="BM719" s="306"/>
    </row>
    <row r="720" spans="9:65" s="308" customFormat="1" x14ac:dyDescent="0.35">
      <c r="I720" s="324"/>
      <c r="K720" s="342"/>
      <c r="L720" s="342"/>
      <c r="M720" s="342"/>
      <c r="N720" s="306"/>
      <c r="O720" s="306"/>
      <c r="P720" s="306"/>
      <c r="Q720" s="306"/>
      <c r="R720" s="306"/>
      <c r="S720" s="306"/>
      <c r="T720" s="306"/>
      <c r="U720" s="306"/>
      <c r="V720" s="306"/>
      <c r="W720" s="306"/>
      <c r="X720" s="306"/>
      <c r="Y720" s="306"/>
      <c r="Z720" s="306"/>
      <c r="AA720" s="306"/>
      <c r="AB720" s="306"/>
      <c r="AC720" s="306"/>
      <c r="AD720" s="306"/>
      <c r="AE720" s="306"/>
      <c r="AF720" s="306"/>
      <c r="AG720" s="306"/>
      <c r="AH720" s="306"/>
      <c r="AI720" s="306"/>
      <c r="AJ720" s="306"/>
      <c r="AK720" s="306"/>
      <c r="AL720" s="306"/>
      <c r="AM720" s="306"/>
      <c r="AN720" s="306"/>
      <c r="AO720" s="306"/>
      <c r="AP720" s="306"/>
      <c r="AQ720" s="306"/>
      <c r="AR720" s="306"/>
      <c r="AS720" s="306"/>
      <c r="AT720" s="306"/>
      <c r="AU720" s="306"/>
      <c r="AV720" s="306"/>
      <c r="AW720" s="306"/>
      <c r="AX720" s="306"/>
      <c r="AY720" s="306"/>
      <c r="AZ720" s="306"/>
      <c r="BA720" s="306"/>
      <c r="BB720" s="306"/>
      <c r="BC720" s="306"/>
      <c r="BD720" s="306"/>
      <c r="BE720" s="306"/>
      <c r="BF720" s="306"/>
      <c r="BG720" s="306"/>
      <c r="BH720" s="306"/>
      <c r="BI720" s="306"/>
      <c r="BJ720" s="306"/>
      <c r="BK720" s="306"/>
      <c r="BL720" s="306"/>
      <c r="BM720" s="306"/>
    </row>
    <row r="721" spans="9:65" s="308" customFormat="1" x14ac:dyDescent="0.35">
      <c r="I721" s="324"/>
      <c r="K721" s="342"/>
      <c r="L721" s="342"/>
      <c r="M721" s="342"/>
      <c r="N721" s="306"/>
      <c r="O721" s="306"/>
      <c r="P721" s="306"/>
      <c r="Q721" s="306"/>
      <c r="R721" s="306"/>
      <c r="S721" s="306"/>
      <c r="T721" s="306"/>
      <c r="U721" s="306"/>
      <c r="V721" s="306"/>
      <c r="W721" s="306"/>
      <c r="X721" s="306"/>
      <c r="Y721" s="306"/>
      <c r="Z721" s="306"/>
      <c r="AA721" s="306"/>
      <c r="AB721" s="306"/>
      <c r="AC721" s="306"/>
      <c r="AD721" s="306"/>
      <c r="AE721" s="306"/>
      <c r="AF721" s="306"/>
      <c r="AG721" s="306"/>
      <c r="AH721" s="306"/>
      <c r="AI721" s="306"/>
      <c r="AJ721" s="306"/>
      <c r="AK721" s="306"/>
      <c r="AL721" s="306"/>
      <c r="AM721" s="306"/>
      <c r="AN721" s="306"/>
      <c r="AO721" s="306"/>
      <c r="AP721" s="306"/>
      <c r="AQ721" s="306"/>
      <c r="AR721" s="306"/>
      <c r="AS721" s="306"/>
      <c r="AT721" s="306"/>
      <c r="AU721" s="306"/>
      <c r="AV721" s="306"/>
      <c r="AW721" s="306"/>
      <c r="AX721" s="306"/>
      <c r="AY721" s="306"/>
      <c r="AZ721" s="306"/>
      <c r="BA721" s="306"/>
      <c r="BB721" s="306"/>
      <c r="BC721" s="306"/>
      <c r="BD721" s="306"/>
      <c r="BE721" s="306"/>
      <c r="BF721" s="306"/>
      <c r="BG721" s="306"/>
      <c r="BH721" s="306"/>
      <c r="BI721" s="306"/>
      <c r="BJ721" s="306"/>
      <c r="BK721" s="306"/>
      <c r="BL721" s="306"/>
      <c r="BM721" s="306"/>
    </row>
    <row r="722" spans="9:65" s="308" customFormat="1" x14ac:dyDescent="0.35">
      <c r="I722" s="324"/>
      <c r="K722" s="342"/>
      <c r="L722" s="342"/>
      <c r="M722" s="342"/>
      <c r="N722" s="306"/>
      <c r="O722" s="306"/>
      <c r="P722" s="306"/>
      <c r="Q722" s="306"/>
      <c r="R722" s="306"/>
      <c r="S722" s="306"/>
      <c r="T722" s="306"/>
      <c r="U722" s="306"/>
      <c r="V722" s="306"/>
      <c r="W722" s="306"/>
      <c r="X722" s="306"/>
      <c r="Y722" s="306"/>
      <c r="Z722" s="306"/>
      <c r="AA722" s="306"/>
      <c r="AB722" s="306"/>
      <c r="AC722" s="306"/>
      <c r="AD722" s="306"/>
      <c r="AE722" s="306"/>
      <c r="AF722" s="306"/>
      <c r="AG722" s="306"/>
      <c r="AH722" s="306"/>
      <c r="AI722" s="306"/>
      <c r="AJ722" s="306"/>
      <c r="AK722" s="306"/>
      <c r="AL722" s="306"/>
      <c r="AM722" s="306"/>
      <c r="AN722" s="306"/>
      <c r="AO722" s="306"/>
      <c r="AP722" s="306"/>
      <c r="AQ722" s="306"/>
      <c r="AR722" s="306"/>
      <c r="AS722" s="306"/>
      <c r="AT722" s="306"/>
      <c r="AU722" s="306"/>
      <c r="AV722" s="306"/>
      <c r="AW722" s="306"/>
      <c r="AX722" s="306"/>
      <c r="AY722" s="306"/>
      <c r="AZ722" s="306"/>
      <c r="BA722" s="306"/>
      <c r="BB722" s="306"/>
      <c r="BC722" s="306"/>
      <c r="BD722" s="306"/>
      <c r="BE722" s="306"/>
      <c r="BF722" s="306"/>
      <c r="BG722" s="306"/>
      <c r="BH722" s="306"/>
      <c r="BI722" s="306"/>
      <c r="BJ722" s="306"/>
      <c r="BK722" s="306"/>
      <c r="BL722" s="306"/>
      <c r="BM722" s="306"/>
    </row>
    <row r="723" spans="9:65" s="308" customFormat="1" x14ac:dyDescent="0.35">
      <c r="I723" s="324"/>
      <c r="K723" s="342"/>
      <c r="L723" s="342"/>
      <c r="M723" s="342"/>
      <c r="N723" s="306"/>
      <c r="O723" s="306"/>
      <c r="P723" s="306"/>
      <c r="Q723" s="306"/>
      <c r="R723" s="306"/>
      <c r="S723" s="306"/>
      <c r="T723" s="306"/>
      <c r="U723" s="306"/>
      <c r="V723" s="306"/>
      <c r="W723" s="306"/>
      <c r="X723" s="306"/>
      <c r="Y723" s="306"/>
      <c r="Z723" s="306"/>
      <c r="AA723" s="306"/>
      <c r="AB723" s="306"/>
      <c r="AC723" s="306"/>
      <c r="AD723" s="306"/>
      <c r="AE723" s="306"/>
      <c r="AF723" s="306"/>
      <c r="AG723" s="306"/>
      <c r="AH723" s="306"/>
      <c r="AI723" s="306"/>
      <c r="AJ723" s="306"/>
      <c r="AK723" s="306"/>
      <c r="AL723" s="306"/>
      <c r="AM723" s="306"/>
      <c r="AN723" s="306"/>
      <c r="AO723" s="306"/>
      <c r="AP723" s="306"/>
      <c r="AQ723" s="306"/>
      <c r="AR723" s="306"/>
      <c r="AS723" s="306"/>
      <c r="AT723" s="306"/>
      <c r="AU723" s="306"/>
      <c r="AV723" s="306"/>
      <c r="AW723" s="306"/>
      <c r="AX723" s="306"/>
      <c r="AY723" s="306"/>
      <c r="AZ723" s="306"/>
      <c r="BA723" s="306"/>
      <c r="BB723" s="306"/>
      <c r="BC723" s="306"/>
      <c r="BD723" s="306"/>
      <c r="BE723" s="306"/>
      <c r="BF723" s="306"/>
      <c r="BG723" s="306"/>
      <c r="BH723" s="306"/>
      <c r="BI723" s="306"/>
      <c r="BJ723" s="306"/>
      <c r="BK723" s="306"/>
      <c r="BL723" s="306"/>
      <c r="BM723" s="306"/>
    </row>
    <row r="724" spans="9:65" s="308" customFormat="1" x14ac:dyDescent="0.35">
      <c r="I724" s="324"/>
      <c r="K724" s="342"/>
      <c r="L724" s="342"/>
      <c r="M724" s="342"/>
      <c r="N724" s="306"/>
      <c r="O724" s="306"/>
      <c r="P724" s="306"/>
      <c r="Q724" s="306"/>
      <c r="R724" s="306"/>
      <c r="S724" s="306"/>
      <c r="T724" s="306"/>
      <c r="U724" s="306"/>
      <c r="V724" s="306"/>
      <c r="W724" s="306"/>
      <c r="X724" s="306"/>
      <c r="Y724" s="306"/>
      <c r="Z724" s="306"/>
      <c r="AA724" s="306"/>
      <c r="AB724" s="306"/>
      <c r="AC724" s="306"/>
      <c r="AD724" s="306"/>
      <c r="AE724" s="306"/>
      <c r="AF724" s="306"/>
      <c r="AG724" s="306"/>
      <c r="AH724" s="306"/>
      <c r="AI724" s="306"/>
      <c r="AJ724" s="306"/>
      <c r="AK724" s="306"/>
      <c r="AL724" s="306"/>
      <c r="AM724" s="306"/>
      <c r="AN724" s="306"/>
      <c r="AO724" s="306"/>
      <c r="AP724" s="306"/>
      <c r="AQ724" s="306"/>
      <c r="AR724" s="306"/>
      <c r="AS724" s="306"/>
      <c r="AT724" s="306"/>
      <c r="AU724" s="306"/>
      <c r="AV724" s="306"/>
      <c r="AW724" s="306"/>
      <c r="AX724" s="306"/>
      <c r="AY724" s="306"/>
      <c r="AZ724" s="306"/>
      <c r="BA724" s="306"/>
      <c r="BB724" s="306"/>
      <c r="BC724" s="306"/>
      <c r="BD724" s="306"/>
      <c r="BE724" s="306"/>
      <c r="BF724" s="306"/>
      <c r="BG724" s="306"/>
      <c r="BH724" s="306"/>
      <c r="BI724" s="306"/>
      <c r="BJ724" s="306"/>
      <c r="BK724" s="306"/>
      <c r="BL724" s="306"/>
      <c r="BM724" s="306"/>
    </row>
    <row r="725" spans="9:65" s="308" customFormat="1" x14ac:dyDescent="0.35">
      <c r="I725" s="324"/>
      <c r="K725" s="342"/>
      <c r="L725" s="342"/>
      <c r="M725" s="342"/>
      <c r="N725" s="306"/>
      <c r="O725" s="306"/>
      <c r="P725" s="306"/>
      <c r="Q725" s="306"/>
      <c r="R725" s="306"/>
      <c r="S725" s="306"/>
      <c r="T725" s="306"/>
      <c r="U725" s="306"/>
      <c r="V725" s="306"/>
      <c r="W725" s="306"/>
      <c r="X725" s="306"/>
      <c r="Y725" s="306"/>
      <c r="Z725" s="306"/>
      <c r="AA725" s="306"/>
      <c r="AB725" s="306"/>
      <c r="AC725" s="306"/>
      <c r="AD725" s="306"/>
      <c r="AE725" s="306"/>
      <c r="AF725" s="306"/>
      <c r="AG725" s="306"/>
      <c r="AH725" s="306"/>
      <c r="AI725" s="306"/>
      <c r="AJ725" s="306"/>
      <c r="AK725" s="306"/>
      <c r="AL725" s="306"/>
      <c r="AM725" s="306"/>
      <c r="AN725" s="306"/>
      <c r="AO725" s="306"/>
      <c r="AP725" s="306"/>
      <c r="AQ725" s="306"/>
      <c r="AR725" s="306"/>
      <c r="AS725" s="306"/>
      <c r="AT725" s="306"/>
      <c r="AU725" s="306"/>
      <c r="AV725" s="306"/>
      <c r="AW725" s="306"/>
      <c r="AX725" s="306"/>
      <c r="AY725" s="306"/>
      <c r="AZ725" s="306"/>
      <c r="BA725" s="306"/>
      <c r="BB725" s="306"/>
      <c r="BC725" s="306"/>
      <c r="BD725" s="306"/>
      <c r="BE725" s="306"/>
      <c r="BF725" s="306"/>
      <c r="BG725" s="306"/>
      <c r="BH725" s="306"/>
      <c r="BI725" s="306"/>
      <c r="BJ725" s="306"/>
      <c r="BK725" s="306"/>
      <c r="BL725" s="306"/>
      <c r="BM725" s="306"/>
    </row>
    <row r="726" spans="9:65" s="308" customFormat="1" x14ac:dyDescent="0.35">
      <c r="I726" s="324"/>
      <c r="K726" s="342"/>
      <c r="L726" s="342"/>
      <c r="M726" s="342"/>
      <c r="N726" s="306"/>
      <c r="O726" s="306"/>
      <c r="P726" s="306"/>
      <c r="Q726" s="306"/>
      <c r="R726" s="306"/>
      <c r="S726" s="306"/>
      <c r="T726" s="306"/>
      <c r="U726" s="306"/>
      <c r="V726" s="306"/>
      <c r="W726" s="306"/>
      <c r="X726" s="306"/>
      <c r="Y726" s="306"/>
      <c r="Z726" s="306"/>
      <c r="AA726" s="306"/>
      <c r="AB726" s="306"/>
      <c r="AC726" s="306"/>
      <c r="AD726" s="306"/>
      <c r="AE726" s="306"/>
      <c r="AF726" s="306"/>
      <c r="AG726" s="306"/>
      <c r="AH726" s="306"/>
      <c r="AI726" s="306"/>
      <c r="AJ726" s="306"/>
      <c r="AK726" s="306"/>
      <c r="AL726" s="306"/>
      <c r="AM726" s="306"/>
      <c r="AN726" s="306"/>
      <c r="AO726" s="306"/>
      <c r="AP726" s="306"/>
      <c r="AQ726" s="306"/>
      <c r="AR726" s="306"/>
      <c r="AS726" s="306"/>
      <c r="AT726" s="306"/>
      <c r="AU726" s="306"/>
      <c r="AV726" s="306"/>
      <c r="AW726" s="306"/>
      <c r="AX726" s="306"/>
      <c r="AY726" s="306"/>
      <c r="AZ726" s="306"/>
      <c r="BA726" s="306"/>
      <c r="BB726" s="306"/>
      <c r="BC726" s="306"/>
      <c r="BD726" s="306"/>
      <c r="BE726" s="306"/>
      <c r="BF726" s="306"/>
      <c r="BG726" s="306"/>
      <c r="BH726" s="306"/>
      <c r="BI726" s="306"/>
      <c r="BJ726" s="306"/>
      <c r="BK726" s="306"/>
      <c r="BL726" s="306"/>
      <c r="BM726" s="306"/>
    </row>
    <row r="727" spans="9:65" s="308" customFormat="1" x14ac:dyDescent="0.35">
      <c r="I727" s="324"/>
      <c r="K727" s="342"/>
      <c r="L727" s="342"/>
      <c r="M727" s="342"/>
      <c r="N727" s="306"/>
      <c r="O727" s="306"/>
      <c r="P727" s="306"/>
      <c r="Q727" s="306"/>
      <c r="R727" s="306"/>
      <c r="S727" s="306"/>
      <c r="T727" s="306"/>
      <c r="U727" s="306"/>
      <c r="V727" s="306"/>
      <c r="W727" s="306"/>
      <c r="X727" s="306"/>
      <c r="Y727" s="306"/>
      <c r="Z727" s="306"/>
      <c r="AA727" s="306"/>
      <c r="AB727" s="306"/>
      <c r="AC727" s="306"/>
      <c r="AD727" s="306"/>
      <c r="AE727" s="306"/>
      <c r="AF727" s="306"/>
      <c r="AG727" s="306"/>
      <c r="AH727" s="306"/>
      <c r="AI727" s="306"/>
      <c r="AJ727" s="306"/>
      <c r="AK727" s="306"/>
      <c r="AL727" s="306"/>
      <c r="AM727" s="306"/>
      <c r="AN727" s="306"/>
      <c r="AO727" s="306"/>
      <c r="AP727" s="306"/>
      <c r="AQ727" s="306"/>
      <c r="AR727" s="306"/>
      <c r="AS727" s="306"/>
      <c r="AT727" s="306"/>
      <c r="AU727" s="306"/>
      <c r="AV727" s="306"/>
      <c r="AW727" s="306"/>
      <c r="AX727" s="306"/>
      <c r="AY727" s="306"/>
      <c r="AZ727" s="306"/>
      <c r="BA727" s="306"/>
      <c r="BB727" s="306"/>
      <c r="BC727" s="306"/>
      <c r="BD727" s="306"/>
      <c r="BE727" s="306"/>
      <c r="BF727" s="306"/>
      <c r="BG727" s="306"/>
      <c r="BH727" s="306"/>
      <c r="BI727" s="306"/>
      <c r="BJ727" s="306"/>
      <c r="BK727" s="306"/>
      <c r="BL727" s="306"/>
      <c r="BM727" s="306"/>
    </row>
    <row r="728" spans="9:65" s="308" customFormat="1" x14ac:dyDescent="0.35">
      <c r="I728" s="324"/>
      <c r="K728" s="342"/>
      <c r="L728" s="342"/>
      <c r="M728" s="342"/>
      <c r="N728" s="306"/>
      <c r="O728" s="306"/>
      <c r="P728" s="306"/>
      <c r="Q728" s="306"/>
      <c r="R728" s="306"/>
      <c r="S728" s="306"/>
      <c r="T728" s="306"/>
      <c r="U728" s="306"/>
      <c r="V728" s="306"/>
      <c r="W728" s="306"/>
      <c r="X728" s="306"/>
      <c r="Y728" s="306"/>
      <c r="Z728" s="306"/>
      <c r="AA728" s="306"/>
      <c r="AB728" s="306"/>
      <c r="AC728" s="306"/>
      <c r="AD728" s="306"/>
      <c r="AE728" s="306"/>
      <c r="AF728" s="306"/>
      <c r="AG728" s="306"/>
      <c r="AH728" s="306"/>
      <c r="AI728" s="306"/>
      <c r="AJ728" s="306"/>
      <c r="AK728" s="306"/>
      <c r="AL728" s="306"/>
      <c r="AM728" s="306"/>
      <c r="AN728" s="306"/>
      <c r="AO728" s="306"/>
      <c r="AP728" s="306"/>
      <c r="AQ728" s="306"/>
      <c r="AR728" s="306"/>
      <c r="AS728" s="306"/>
      <c r="AT728" s="306"/>
      <c r="AU728" s="306"/>
      <c r="AV728" s="306"/>
      <c r="AW728" s="306"/>
      <c r="AX728" s="306"/>
      <c r="AY728" s="306"/>
      <c r="AZ728" s="306"/>
      <c r="BA728" s="306"/>
      <c r="BB728" s="306"/>
      <c r="BC728" s="306"/>
      <c r="BD728" s="306"/>
      <c r="BE728" s="306"/>
      <c r="BF728" s="306"/>
      <c r="BG728" s="306"/>
      <c r="BH728" s="306"/>
      <c r="BI728" s="306"/>
      <c r="BJ728" s="306"/>
      <c r="BK728" s="306"/>
      <c r="BL728" s="306"/>
      <c r="BM728" s="306"/>
    </row>
    <row r="729" spans="9:65" s="308" customFormat="1" x14ac:dyDescent="0.35">
      <c r="I729" s="324"/>
      <c r="K729" s="342"/>
      <c r="L729" s="342"/>
      <c r="M729" s="342"/>
      <c r="N729" s="306"/>
      <c r="O729" s="306"/>
      <c r="P729" s="306"/>
      <c r="Q729" s="306"/>
      <c r="R729" s="306"/>
      <c r="S729" s="306"/>
      <c r="T729" s="306"/>
      <c r="U729" s="306"/>
      <c r="V729" s="306"/>
      <c r="W729" s="306"/>
      <c r="X729" s="306"/>
      <c r="Y729" s="306"/>
      <c r="Z729" s="306"/>
      <c r="AA729" s="306"/>
      <c r="AB729" s="306"/>
      <c r="AC729" s="306"/>
      <c r="AD729" s="306"/>
      <c r="AE729" s="306"/>
      <c r="AF729" s="306"/>
      <c r="AG729" s="306"/>
      <c r="AH729" s="306"/>
      <c r="AI729" s="306"/>
      <c r="AJ729" s="306"/>
      <c r="AK729" s="306"/>
      <c r="AL729" s="306"/>
      <c r="AM729" s="306"/>
      <c r="AN729" s="306"/>
      <c r="AO729" s="306"/>
      <c r="AP729" s="306"/>
      <c r="AQ729" s="306"/>
      <c r="AR729" s="306"/>
      <c r="AS729" s="306"/>
      <c r="AT729" s="306"/>
      <c r="AU729" s="306"/>
      <c r="AV729" s="306"/>
      <c r="AW729" s="306"/>
      <c r="AX729" s="306"/>
      <c r="AY729" s="306"/>
      <c r="AZ729" s="306"/>
      <c r="BA729" s="306"/>
      <c r="BB729" s="306"/>
      <c r="BC729" s="306"/>
      <c r="BD729" s="306"/>
      <c r="BE729" s="306"/>
      <c r="BF729" s="306"/>
      <c r="BG729" s="306"/>
      <c r="BH729" s="306"/>
      <c r="BI729" s="306"/>
      <c r="BJ729" s="306"/>
      <c r="BK729" s="306"/>
      <c r="BL729" s="306"/>
      <c r="BM729" s="306"/>
    </row>
    <row r="730" spans="9:65" s="308" customFormat="1" x14ac:dyDescent="0.35">
      <c r="I730" s="324"/>
      <c r="K730" s="342"/>
      <c r="L730" s="342"/>
      <c r="M730" s="342"/>
      <c r="N730" s="306"/>
      <c r="O730" s="306"/>
      <c r="P730" s="306"/>
      <c r="Q730" s="306"/>
      <c r="R730" s="306"/>
      <c r="S730" s="306"/>
      <c r="T730" s="306"/>
      <c r="U730" s="306"/>
      <c r="V730" s="306"/>
      <c r="W730" s="306"/>
      <c r="X730" s="306"/>
      <c r="Y730" s="306"/>
      <c r="Z730" s="306"/>
      <c r="AA730" s="306"/>
      <c r="AB730" s="306"/>
      <c r="AC730" s="306"/>
      <c r="AD730" s="306"/>
      <c r="AE730" s="306"/>
      <c r="AF730" s="306"/>
      <c r="AG730" s="306"/>
      <c r="AH730" s="306"/>
      <c r="AI730" s="306"/>
      <c r="AJ730" s="306"/>
      <c r="AK730" s="306"/>
      <c r="AL730" s="306"/>
      <c r="AM730" s="306"/>
      <c r="AN730" s="306"/>
      <c r="AO730" s="306"/>
      <c r="AP730" s="306"/>
      <c r="AQ730" s="306"/>
      <c r="AR730" s="306"/>
      <c r="AS730" s="306"/>
      <c r="AT730" s="306"/>
      <c r="AU730" s="306"/>
      <c r="AV730" s="306"/>
      <c r="AW730" s="306"/>
      <c r="AX730" s="306"/>
      <c r="AY730" s="306"/>
      <c r="AZ730" s="306"/>
      <c r="BA730" s="306"/>
      <c r="BB730" s="306"/>
      <c r="BC730" s="306"/>
      <c r="BD730" s="306"/>
      <c r="BE730" s="306"/>
      <c r="BF730" s="306"/>
      <c r="BG730" s="306"/>
      <c r="BH730" s="306"/>
      <c r="BI730" s="306"/>
      <c r="BJ730" s="306"/>
      <c r="BK730" s="306"/>
      <c r="BL730" s="306"/>
      <c r="BM730" s="306"/>
    </row>
    <row r="731" spans="9:65" s="308" customFormat="1" x14ac:dyDescent="0.35">
      <c r="I731" s="324"/>
      <c r="K731" s="342"/>
      <c r="L731" s="342"/>
      <c r="M731" s="342"/>
      <c r="N731" s="306"/>
      <c r="O731" s="306"/>
      <c r="P731" s="306"/>
      <c r="Q731" s="306"/>
      <c r="R731" s="306"/>
      <c r="S731" s="306"/>
      <c r="T731" s="306"/>
      <c r="U731" s="306"/>
      <c r="V731" s="306"/>
      <c r="W731" s="306"/>
      <c r="X731" s="306"/>
      <c r="Y731" s="306"/>
      <c r="Z731" s="306"/>
      <c r="AA731" s="306"/>
      <c r="AB731" s="306"/>
      <c r="AC731" s="306"/>
      <c r="AD731" s="306"/>
      <c r="AE731" s="306"/>
      <c r="AF731" s="306"/>
      <c r="AG731" s="306"/>
      <c r="AH731" s="306"/>
      <c r="AI731" s="306"/>
      <c r="AJ731" s="306"/>
      <c r="AK731" s="306"/>
      <c r="AL731" s="306"/>
      <c r="AM731" s="306"/>
      <c r="AN731" s="306"/>
      <c r="AO731" s="306"/>
      <c r="AP731" s="306"/>
      <c r="AQ731" s="306"/>
      <c r="AR731" s="306"/>
      <c r="AS731" s="306"/>
      <c r="AT731" s="306"/>
      <c r="AU731" s="306"/>
      <c r="AV731" s="306"/>
      <c r="AW731" s="306"/>
      <c r="AX731" s="306"/>
      <c r="AY731" s="306"/>
      <c r="AZ731" s="306"/>
      <c r="BA731" s="306"/>
      <c r="BB731" s="306"/>
      <c r="BC731" s="306"/>
      <c r="BD731" s="306"/>
      <c r="BE731" s="306"/>
      <c r="BF731" s="306"/>
      <c r="BG731" s="306"/>
      <c r="BH731" s="306"/>
      <c r="BI731" s="306"/>
      <c r="BJ731" s="306"/>
      <c r="BK731" s="306"/>
      <c r="BL731" s="306"/>
      <c r="BM731" s="306"/>
    </row>
    <row r="732" spans="9:65" s="308" customFormat="1" x14ac:dyDescent="0.35">
      <c r="I732" s="324"/>
      <c r="K732" s="342"/>
      <c r="L732" s="342"/>
      <c r="M732" s="342"/>
      <c r="N732" s="306"/>
      <c r="O732" s="306"/>
      <c r="P732" s="306"/>
      <c r="Q732" s="306"/>
      <c r="R732" s="306"/>
      <c r="S732" s="306"/>
      <c r="T732" s="306"/>
      <c r="U732" s="306"/>
      <c r="V732" s="306"/>
      <c r="W732" s="306"/>
      <c r="X732" s="306"/>
      <c r="Y732" s="306"/>
      <c r="Z732" s="306"/>
      <c r="AA732" s="306"/>
      <c r="AB732" s="306"/>
      <c r="AC732" s="306"/>
      <c r="AD732" s="306"/>
      <c r="AE732" s="306"/>
      <c r="AF732" s="306"/>
      <c r="AG732" s="306"/>
      <c r="AH732" s="306"/>
      <c r="AI732" s="306"/>
      <c r="AJ732" s="306"/>
      <c r="AK732" s="306"/>
      <c r="AL732" s="306"/>
      <c r="AM732" s="306"/>
      <c r="AN732" s="306"/>
      <c r="AO732" s="306"/>
      <c r="AP732" s="306"/>
      <c r="AQ732" s="306"/>
      <c r="AR732" s="306"/>
      <c r="AS732" s="306"/>
      <c r="AT732" s="306"/>
      <c r="AU732" s="306"/>
      <c r="AV732" s="306"/>
      <c r="AW732" s="306"/>
      <c r="AX732" s="306"/>
      <c r="AY732" s="306"/>
      <c r="AZ732" s="306"/>
      <c r="BA732" s="306"/>
      <c r="BB732" s="306"/>
      <c r="BC732" s="306"/>
      <c r="BD732" s="306"/>
      <c r="BE732" s="306"/>
      <c r="BF732" s="306"/>
      <c r="BG732" s="306"/>
      <c r="BH732" s="306"/>
      <c r="BI732" s="306"/>
      <c r="BJ732" s="306"/>
      <c r="BK732" s="306"/>
      <c r="BL732" s="306"/>
      <c r="BM732" s="306"/>
    </row>
    <row r="733" spans="9:65" s="308" customFormat="1" x14ac:dyDescent="0.35">
      <c r="I733" s="324"/>
      <c r="K733" s="342"/>
      <c r="L733" s="342"/>
      <c r="M733" s="342"/>
      <c r="N733" s="306"/>
      <c r="O733" s="306"/>
      <c r="P733" s="306"/>
      <c r="Q733" s="306"/>
      <c r="R733" s="306"/>
      <c r="S733" s="306"/>
      <c r="T733" s="306"/>
      <c r="U733" s="306"/>
      <c r="V733" s="306"/>
      <c r="W733" s="306"/>
      <c r="X733" s="306"/>
      <c r="Y733" s="306"/>
      <c r="Z733" s="306"/>
      <c r="AA733" s="306"/>
      <c r="AB733" s="306"/>
      <c r="AC733" s="306"/>
      <c r="AD733" s="306"/>
      <c r="AE733" s="306"/>
      <c r="AF733" s="306"/>
      <c r="AG733" s="306"/>
      <c r="AH733" s="306"/>
      <c r="AI733" s="306"/>
      <c r="AJ733" s="306"/>
      <c r="AK733" s="306"/>
      <c r="AL733" s="306"/>
      <c r="AM733" s="306"/>
      <c r="AN733" s="306"/>
      <c r="AO733" s="306"/>
      <c r="AP733" s="306"/>
      <c r="AQ733" s="306"/>
      <c r="AR733" s="306"/>
      <c r="AS733" s="306"/>
      <c r="AT733" s="306"/>
      <c r="AU733" s="306"/>
      <c r="AV733" s="306"/>
      <c r="AW733" s="306"/>
      <c r="AX733" s="306"/>
      <c r="AY733" s="306"/>
      <c r="AZ733" s="306"/>
      <c r="BA733" s="306"/>
      <c r="BB733" s="306"/>
      <c r="BC733" s="306"/>
      <c r="BD733" s="306"/>
      <c r="BE733" s="306"/>
      <c r="BF733" s="306"/>
      <c r="BG733" s="306"/>
      <c r="BH733" s="306"/>
      <c r="BI733" s="306"/>
      <c r="BJ733" s="306"/>
      <c r="BK733" s="306"/>
      <c r="BL733" s="306"/>
      <c r="BM733" s="306"/>
    </row>
    <row r="734" spans="9:65" s="308" customFormat="1" x14ac:dyDescent="0.35">
      <c r="I734" s="324"/>
      <c r="K734" s="342"/>
      <c r="L734" s="342"/>
      <c r="M734" s="342"/>
      <c r="N734" s="306"/>
      <c r="O734" s="306"/>
      <c r="P734" s="306"/>
      <c r="Q734" s="306"/>
      <c r="R734" s="306"/>
      <c r="S734" s="306"/>
      <c r="T734" s="306"/>
      <c r="U734" s="306"/>
      <c r="V734" s="306"/>
      <c r="W734" s="306"/>
      <c r="X734" s="306"/>
      <c r="Y734" s="306"/>
      <c r="Z734" s="306"/>
      <c r="AA734" s="306"/>
      <c r="AB734" s="306"/>
      <c r="AC734" s="306"/>
      <c r="AD734" s="306"/>
      <c r="AE734" s="306"/>
      <c r="AF734" s="306"/>
      <c r="AG734" s="306"/>
      <c r="AH734" s="306"/>
      <c r="AI734" s="306"/>
      <c r="AJ734" s="306"/>
      <c r="AK734" s="306"/>
      <c r="AL734" s="306"/>
      <c r="AM734" s="306"/>
      <c r="AN734" s="306"/>
      <c r="AO734" s="306"/>
      <c r="AP734" s="306"/>
      <c r="AQ734" s="306"/>
      <c r="AR734" s="306"/>
      <c r="AS734" s="306"/>
      <c r="AT734" s="306"/>
      <c r="AU734" s="306"/>
      <c r="AV734" s="306"/>
      <c r="AW734" s="306"/>
      <c r="AX734" s="306"/>
      <c r="AY734" s="306"/>
      <c r="AZ734" s="306"/>
      <c r="BA734" s="306"/>
      <c r="BB734" s="306"/>
      <c r="BC734" s="306"/>
      <c r="BD734" s="306"/>
      <c r="BE734" s="306"/>
      <c r="BF734" s="306"/>
      <c r="BG734" s="306"/>
      <c r="BH734" s="306"/>
      <c r="BI734" s="306"/>
      <c r="BJ734" s="306"/>
      <c r="BK734" s="306"/>
      <c r="BL734" s="306"/>
      <c r="BM734" s="306"/>
    </row>
    <row r="735" spans="9:65" s="308" customFormat="1" x14ac:dyDescent="0.35">
      <c r="I735" s="324"/>
      <c r="K735" s="342"/>
      <c r="L735" s="342"/>
      <c r="M735" s="342"/>
      <c r="N735" s="306"/>
      <c r="O735" s="306"/>
      <c r="P735" s="306"/>
      <c r="Q735" s="306"/>
      <c r="R735" s="306"/>
      <c r="S735" s="306"/>
      <c r="T735" s="306"/>
      <c r="U735" s="306"/>
      <c r="V735" s="306"/>
      <c r="W735" s="306"/>
      <c r="X735" s="306"/>
      <c r="Y735" s="306"/>
      <c r="Z735" s="306"/>
      <c r="AA735" s="306"/>
      <c r="AB735" s="306"/>
      <c r="AC735" s="306"/>
      <c r="AD735" s="306"/>
      <c r="AE735" s="306"/>
      <c r="AF735" s="306"/>
      <c r="AG735" s="306"/>
      <c r="AH735" s="306"/>
      <c r="AI735" s="306"/>
      <c r="AJ735" s="306"/>
      <c r="AK735" s="306"/>
      <c r="AL735" s="306"/>
      <c r="AM735" s="306"/>
      <c r="AN735" s="306"/>
      <c r="AO735" s="306"/>
      <c r="AP735" s="306"/>
      <c r="AQ735" s="306"/>
      <c r="AR735" s="306"/>
      <c r="AS735" s="306"/>
      <c r="AT735" s="306"/>
      <c r="AU735" s="306"/>
      <c r="AV735" s="306"/>
      <c r="AW735" s="306"/>
      <c r="AX735" s="306"/>
      <c r="AY735" s="306"/>
      <c r="AZ735" s="306"/>
      <c r="BA735" s="306"/>
      <c r="BB735" s="306"/>
      <c r="BC735" s="306"/>
      <c r="BD735" s="306"/>
      <c r="BE735" s="306"/>
      <c r="BF735" s="306"/>
      <c r="BG735" s="306"/>
      <c r="BH735" s="306"/>
      <c r="BI735" s="306"/>
      <c r="BJ735" s="306"/>
      <c r="BK735" s="306"/>
      <c r="BL735" s="306"/>
      <c r="BM735" s="306"/>
    </row>
    <row r="736" spans="9:65" s="308" customFormat="1" x14ac:dyDescent="0.35">
      <c r="I736" s="324"/>
      <c r="K736" s="342"/>
      <c r="L736" s="342"/>
      <c r="M736" s="342"/>
      <c r="N736" s="306"/>
      <c r="O736" s="306"/>
      <c r="P736" s="306"/>
      <c r="Q736" s="306"/>
      <c r="R736" s="306"/>
      <c r="S736" s="306"/>
      <c r="T736" s="306"/>
      <c r="U736" s="306"/>
      <c r="V736" s="306"/>
      <c r="W736" s="306"/>
      <c r="X736" s="306"/>
      <c r="Y736" s="306"/>
      <c r="Z736" s="306"/>
      <c r="AA736" s="306"/>
      <c r="AB736" s="306"/>
      <c r="AC736" s="306"/>
      <c r="AD736" s="306"/>
      <c r="AE736" s="306"/>
      <c r="AF736" s="306"/>
      <c r="AG736" s="306"/>
      <c r="AH736" s="306"/>
      <c r="AI736" s="306"/>
      <c r="AJ736" s="306"/>
      <c r="AK736" s="306"/>
      <c r="AL736" s="306"/>
      <c r="AM736" s="306"/>
      <c r="AN736" s="306"/>
      <c r="AO736" s="306"/>
      <c r="AP736" s="306"/>
      <c r="AQ736" s="306"/>
      <c r="AR736" s="306"/>
      <c r="AS736" s="306"/>
      <c r="AT736" s="306"/>
      <c r="AU736" s="306"/>
      <c r="AV736" s="306"/>
      <c r="AW736" s="306"/>
      <c r="AX736" s="306"/>
      <c r="AY736" s="306"/>
      <c r="AZ736" s="306"/>
      <c r="BA736" s="306"/>
      <c r="BB736" s="306"/>
      <c r="BC736" s="306"/>
      <c r="BD736" s="306"/>
      <c r="BE736" s="306"/>
      <c r="BF736" s="306"/>
      <c r="BG736" s="306"/>
      <c r="BH736" s="306"/>
      <c r="BI736" s="306"/>
      <c r="BJ736" s="306"/>
      <c r="BK736" s="306"/>
      <c r="BL736" s="306"/>
      <c r="BM736" s="306"/>
    </row>
    <row r="737" spans="9:65" s="308" customFormat="1" x14ac:dyDescent="0.35">
      <c r="I737" s="324"/>
      <c r="K737" s="342"/>
      <c r="L737" s="342"/>
      <c r="M737" s="342"/>
      <c r="N737" s="306"/>
      <c r="O737" s="306"/>
      <c r="P737" s="306"/>
      <c r="Q737" s="306"/>
      <c r="R737" s="306"/>
      <c r="S737" s="306"/>
      <c r="T737" s="306"/>
      <c r="U737" s="306"/>
      <c r="V737" s="306"/>
      <c r="W737" s="306"/>
      <c r="X737" s="306"/>
      <c r="Y737" s="306"/>
      <c r="Z737" s="306"/>
      <c r="AA737" s="306"/>
      <c r="AB737" s="306"/>
      <c r="AC737" s="306"/>
      <c r="AD737" s="306"/>
      <c r="AE737" s="306"/>
      <c r="AF737" s="306"/>
      <c r="AG737" s="306"/>
      <c r="AH737" s="306"/>
      <c r="AI737" s="306"/>
      <c r="AJ737" s="306"/>
      <c r="AK737" s="306"/>
      <c r="AL737" s="306"/>
      <c r="AM737" s="306"/>
      <c r="AN737" s="306"/>
      <c r="AO737" s="306"/>
      <c r="AP737" s="306"/>
      <c r="AQ737" s="306"/>
      <c r="AR737" s="306"/>
      <c r="AS737" s="306"/>
      <c r="AT737" s="306"/>
      <c r="AU737" s="306"/>
      <c r="AV737" s="306"/>
      <c r="AW737" s="306"/>
      <c r="AX737" s="306"/>
      <c r="AY737" s="306"/>
      <c r="AZ737" s="306"/>
      <c r="BA737" s="306"/>
      <c r="BB737" s="306"/>
      <c r="BC737" s="306"/>
      <c r="BD737" s="306"/>
      <c r="BE737" s="306"/>
      <c r="BF737" s="306"/>
      <c r="BG737" s="306"/>
      <c r="BH737" s="306"/>
      <c r="BI737" s="306"/>
      <c r="BJ737" s="306"/>
      <c r="BK737" s="306"/>
      <c r="BL737" s="306"/>
      <c r="BM737" s="306"/>
    </row>
    <row r="738" spans="9:65" s="308" customFormat="1" x14ac:dyDescent="0.35">
      <c r="I738" s="324"/>
      <c r="K738" s="342"/>
      <c r="L738" s="342"/>
      <c r="M738" s="342"/>
      <c r="N738" s="306"/>
      <c r="O738" s="306"/>
      <c r="P738" s="306"/>
      <c r="Q738" s="306"/>
      <c r="R738" s="306"/>
      <c r="S738" s="306"/>
      <c r="T738" s="306"/>
      <c r="U738" s="306"/>
      <c r="V738" s="306"/>
      <c r="W738" s="306"/>
      <c r="X738" s="306"/>
      <c r="Y738" s="306"/>
      <c r="Z738" s="306"/>
      <c r="AA738" s="306"/>
      <c r="AB738" s="306"/>
      <c r="AC738" s="306"/>
      <c r="AD738" s="306"/>
      <c r="AE738" s="306"/>
      <c r="AF738" s="306"/>
      <c r="AG738" s="306"/>
      <c r="AH738" s="306"/>
      <c r="AI738" s="306"/>
      <c r="AJ738" s="306"/>
      <c r="AK738" s="306"/>
      <c r="AL738" s="306"/>
      <c r="AM738" s="306"/>
      <c r="AN738" s="306"/>
      <c r="AO738" s="306"/>
      <c r="AP738" s="306"/>
      <c r="AQ738" s="306"/>
      <c r="AR738" s="306"/>
      <c r="AS738" s="306"/>
      <c r="AT738" s="306"/>
      <c r="AU738" s="306"/>
      <c r="AV738" s="306"/>
      <c r="AW738" s="306"/>
      <c r="AX738" s="306"/>
      <c r="AY738" s="306"/>
      <c r="AZ738" s="306"/>
      <c r="BA738" s="306"/>
      <c r="BB738" s="306"/>
      <c r="BC738" s="306"/>
      <c r="BD738" s="306"/>
      <c r="BE738" s="306"/>
      <c r="BF738" s="306"/>
      <c r="BG738" s="306"/>
      <c r="BH738" s="306"/>
      <c r="BI738" s="306"/>
      <c r="BJ738" s="306"/>
      <c r="BK738" s="306"/>
      <c r="BL738" s="306"/>
      <c r="BM738" s="306"/>
    </row>
    <row r="739" spans="9:65" s="308" customFormat="1" x14ac:dyDescent="0.35">
      <c r="I739" s="324"/>
      <c r="K739" s="342"/>
      <c r="L739" s="342"/>
      <c r="M739" s="342"/>
      <c r="N739" s="306"/>
      <c r="O739" s="306"/>
      <c r="P739" s="306"/>
      <c r="Q739" s="306"/>
      <c r="R739" s="306"/>
      <c r="S739" s="306"/>
      <c r="T739" s="306"/>
      <c r="U739" s="306"/>
      <c r="V739" s="306"/>
      <c r="W739" s="306"/>
      <c r="X739" s="306"/>
      <c r="Y739" s="306"/>
      <c r="Z739" s="306"/>
      <c r="AA739" s="306"/>
      <c r="AB739" s="306"/>
      <c r="AC739" s="306"/>
      <c r="AD739" s="306"/>
      <c r="AE739" s="306"/>
      <c r="AF739" s="306"/>
      <c r="AG739" s="306"/>
      <c r="AH739" s="306"/>
      <c r="AI739" s="306"/>
      <c r="AJ739" s="306"/>
      <c r="AK739" s="306"/>
      <c r="AL739" s="306"/>
      <c r="AM739" s="306"/>
      <c r="AN739" s="306"/>
      <c r="AO739" s="306"/>
      <c r="AP739" s="306"/>
      <c r="AQ739" s="306"/>
      <c r="AR739" s="306"/>
      <c r="AS739" s="306"/>
      <c r="AT739" s="306"/>
      <c r="AU739" s="306"/>
      <c r="AV739" s="306"/>
      <c r="AW739" s="306"/>
      <c r="AX739" s="306"/>
      <c r="AY739" s="306"/>
      <c r="AZ739" s="306"/>
      <c r="BA739" s="306"/>
      <c r="BB739" s="306"/>
      <c r="BC739" s="306"/>
      <c r="BD739" s="306"/>
      <c r="BE739" s="306"/>
      <c r="BF739" s="306"/>
      <c r="BG739" s="306"/>
      <c r="BH739" s="306"/>
      <c r="BI739" s="306"/>
      <c r="BJ739" s="306"/>
      <c r="BK739" s="306"/>
      <c r="BL739" s="306"/>
      <c r="BM739" s="306"/>
    </row>
    <row r="740" spans="9:65" s="308" customFormat="1" x14ac:dyDescent="0.35">
      <c r="I740" s="324"/>
      <c r="K740" s="342"/>
      <c r="L740" s="342"/>
      <c r="M740" s="342"/>
      <c r="N740" s="306"/>
      <c r="O740" s="306"/>
      <c r="P740" s="306"/>
      <c r="Q740" s="306"/>
      <c r="R740" s="306"/>
      <c r="S740" s="306"/>
      <c r="T740" s="306"/>
      <c r="U740" s="306"/>
      <c r="V740" s="306"/>
      <c r="W740" s="306"/>
      <c r="X740" s="306"/>
      <c r="Y740" s="306"/>
      <c r="Z740" s="306"/>
      <c r="AA740" s="306"/>
      <c r="AB740" s="306"/>
      <c r="AC740" s="306"/>
      <c r="AD740" s="306"/>
      <c r="AE740" s="306"/>
      <c r="AF740" s="306"/>
      <c r="AG740" s="306"/>
      <c r="AH740" s="306"/>
      <c r="AI740" s="306"/>
      <c r="AJ740" s="306"/>
      <c r="AK740" s="306"/>
      <c r="AL740" s="306"/>
      <c r="AM740" s="306"/>
      <c r="AN740" s="306"/>
      <c r="AO740" s="306"/>
      <c r="AP740" s="306"/>
      <c r="AQ740" s="306"/>
      <c r="AR740" s="306"/>
      <c r="AS740" s="306"/>
      <c r="AT740" s="306"/>
      <c r="AU740" s="306"/>
      <c r="AV740" s="306"/>
      <c r="AW740" s="306"/>
      <c r="AX740" s="306"/>
      <c r="AY740" s="306"/>
      <c r="AZ740" s="306"/>
      <c r="BA740" s="306"/>
      <c r="BB740" s="306"/>
      <c r="BC740" s="306"/>
      <c r="BD740" s="306"/>
      <c r="BE740" s="306"/>
      <c r="BF740" s="306"/>
      <c r="BG740" s="306"/>
      <c r="BH740" s="306"/>
      <c r="BI740" s="306"/>
      <c r="BJ740" s="306"/>
      <c r="BK740" s="306"/>
      <c r="BL740" s="306"/>
      <c r="BM740" s="306"/>
    </row>
    <row r="741" spans="9:65" s="308" customFormat="1" x14ac:dyDescent="0.35">
      <c r="I741" s="324"/>
      <c r="K741" s="342"/>
      <c r="L741" s="342"/>
      <c r="M741" s="342"/>
      <c r="N741" s="306"/>
      <c r="O741" s="306"/>
      <c r="P741" s="306"/>
      <c r="Q741" s="306"/>
      <c r="R741" s="306"/>
      <c r="S741" s="306"/>
      <c r="T741" s="306"/>
      <c r="U741" s="306"/>
      <c r="V741" s="306"/>
      <c r="W741" s="306"/>
      <c r="X741" s="306"/>
      <c r="Y741" s="306"/>
      <c r="Z741" s="306"/>
      <c r="AA741" s="306"/>
      <c r="AB741" s="306"/>
      <c r="AC741" s="306"/>
      <c r="AD741" s="306"/>
      <c r="AE741" s="306"/>
      <c r="AF741" s="306"/>
      <c r="AG741" s="306"/>
      <c r="AH741" s="306"/>
      <c r="AI741" s="306"/>
      <c r="AJ741" s="306"/>
      <c r="AK741" s="306"/>
      <c r="AL741" s="306"/>
      <c r="AM741" s="306"/>
      <c r="AN741" s="306"/>
      <c r="AO741" s="306"/>
      <c r="AP741" s="306"/>
      <c r="AQ741" s="306"/>
      <c r="AR741" s="306"/>
      <c r="AS741" s="306"/>
      <c r="AT741" s="306"/>
      <c r="AU741" s="306"/>
      <c r="AV741" s="306"/>
      <c r="AW741" s="306"/>
      <c r="AX741" s="306"/>
      <c r="AY741" s="306"/>
      <c r="AZ741" s="306"/>
      <c r="BA741" s="306"/>
      <c r="BB741" s="306"/>
      <c r="BC741" s="306"/>
      <c r="BD741" s="306"/>
      <c r="BE741" s="306"/>
      <c r="BF741" s="306"/>
      <c r="BG741" s="306"/>
      <c r="BH741" s="306"/>
      <c r="BI741" s="306"/>
      <c r="BJ741" s="306"/>
      <c r="BK741" s="306"/>
      <c r="BL741" s="306"/>
      <c r="BM741" s="306"/>
    </row>
    <row r="742" spans="9:65" s="308" customFormat="1" x14ac:dyDescent="0.35">
      <c r="I742" s="324"/>
      <c r="K742" s="342"/>
      <c r="L742" s="342"/>
      <c r="M742" s="342"/>
      <c r="N742" s="306"/>
      <c r="O742" s="306"/>
      <c r="P742" s="306"/>
      <c r="Q742" s="306"/>
      <c r="R742" s="306"/>
      <c r="S742" s="306"/>
      <c r="T742" s="306"/>
      <c r="U742" s="306"/>
      <c r="V742" s="306"/>
      <c r="W742" s="306"/>
      <c r="X742" s="306"/>
      <c r="Y742" s="306"/>
      <c r="Z742" s="306"/>
      <c r="AA742" s="306"/>
      <c r="AB742" s="306"/>
      <c r="AC742" s="306"/>
      <c r="AD742" s="306"/>
      <c r="AE742" s="306"/>
      <c r="AF742" s="306"/>
      <c r="AG742" s="306"/>
      <c r="AH742" s="306"/>
      <c r="AI742" s="306"/>
      <c r="AJ742" s="306"/>
      <c r="AK742" s="306"/>
      <c r="AL742" s="306"/>
      <c r="AM742" s="306"/>
      <c r="AN742" s="306"/>
      <c r="AO742" s="306"/>
      <c r="AP742" s="306"/>
      <c r="AQ742" s="306"/>
      <c r="AR742" s="306"/>
      <c r="AS742" s="306"/>
      <c r="AT742" s="306"/>
      <c r="AU742" s="306"/>
      <c r="AV742" s="306"/>
      <c r="AW742" s="306"/>
      <c r="AX742" s="306"/>
      <c r="AY742" s="306"/>
      <c r="AZ742" s="306"/>
      <c r="BA742" s="306"/>
      <c r="BB742" s="306"/>
      <c r="BC742" s="306"/>
      <c r="BD742" s="306"/>
      <c r="BE742" s="306"/>
      <c r="BF742" s="306"/>
      <c r="BG742" s="306"/>
      <c r="BH742" s="306"/>
      <c r="BI742" s="306"/>
      <c r="BJ742" s="306"/>
      <c r="BK742" s="306"/>
      <c r="BL742" s="306"/>
      <c r="BM742" s="306"/>
    </row>
    <row r="743" spans="9:65" s="308" customFormat="1" x14ac:dyDescent="0.35">
      <c r="I743" s="324"/>
      <c r="K743" s="342"/>
      <c r="L743" s="342"/>
      <c r="M743" s="342"/>
      <c r="N743" s="306"/>
      <c r="O743" s="306"/>
      <c r="P743" s="306"/>
      <c r="Q743" s="306"/>
      <c r="R743" s="306"/>
      <c r="S743" s="306"/>
      <c r="T743" s="306"/>
      <c r="U743" s="306"/>
      <c r="V743" s="306"/>
      <c r="W743" s="306"/>
      <c r="X743" s="306"/>
      <c r="Y743" s="306"/>
      <c r="Z743" s="306"/>
      <c r="AA743" s="306"/>
      <c r="AB743" s="306"/>
      <c r="AC743" s="306"/>
      <c r="AD743" s="306"/>
      <c r="AE743" s="306"/>
      <c r="AF743" s="306"/>
      <c r="AG743" s="306"/>
      <c r="AH743" s="306"/>
      <c r="AI743" s="306"/>
      <c r="AJ743" s="306"/>
      <c r="AK743" s="306"/>
      <c r="AL743" s="306"/>
      <c r="AM743" s="306"/>
      <c r="AN743" s="306"/>
      <c r="AO743" s="306"/>
      <c r="AP743" s="306"/>
      <c r="AQ743" s="306"/>
      <c r="AR743" s="306"/>
      <c r="AS743" s="306"/>
      <c r="AT743" s="306"/>
      <c r="AU743" s="306"/>
      <c r="AV743" s="306"/>
      <c r="AW743" s="306"/>
      <c r="AX743" s="306"/>
      <c r="AY743" s="306"/>
      <c r="AZ743" s="306"/>
      <c r="BA743" s="306"/>
      <c r="BB743" s="306"/>
      <c r="BC743" s="306"/>
      <c r="BD743" s="306"/>
      <c r="BE743" s="306"/>
      <c r="BF743" s="306"/>
      <c r="BG743" s="306"/>
      <c r="BH743" s="306"/>
      <c r="BI743" s="306"/>
      <c r="BJ743" s="306"/>
      <c r="BK743" s="306"/>
      <c r="BL743" s="306"/>
      <c r="BM743" s="306"/>
    </row>
    <row r="744" spans="9:65" s="308" customFormat="1" x14ac:dyDescent="0.35">
      <c r="I744" s="324"/>
      <c r="K744" s="342"/>
      <c r="L744" s="342"/>
      <c r="M744" s="342"/>
      <c r="N744" s="306"/>
      <c r="O744" s="306"/>
      <c r="P744" s="306"/>
      <c r="Q744" s="306"/>
      <c r="R744" s="306"/>
      <c r="S744" s="306"/>
      <c r="T744" s="306"/>
      <c r="U744" s="306"/>
      <c r="V744" s="306"/>
      <c r="W744" s="306"/>
      <c r="X744" s="306"/>
      <c r="Y744" s="306"/>
      <c r="Z744" s="306"/>
      <c r="AA744" s="306"/>
      <c r="AB744" s="306"/>
      <c r="AC744" s="306"/>
      <c r="AD744" s="306"/>
      <c r="AE744" s="306"/>
      <c r="AF744" s="306"/>
      <c r="AG744" s="306"/>
      <c r="AH744" s="306"/>
      <c r="AI744" s="306"/>
      <c r="AJ744" s="306"/>
      <c r="AK744" s="306"/>
      <c r="AL744" s="306"/>
      <c r="AM744" s="306"/>
      <c r="AN744" s="306"/>
      <c r="AO744" s="306"/>
      <c r="AP744" s="306"/>
      <c r="AQ744" s="306"/>
      <c r="AR744" s="306"/>
      <c r="AS744" s="306"/>
      <c r="AT744" s="306"/>
      <c r="AU744" s="306"/>
      <c r="AV744" s="306"/>
      <c r="AW744" s="306"/>
      <c r="AX744" s="306"/>
      <c r="AY744" s="306"/>
      <c r="AZ744" s="306"/>
      <c r="BA744" s="306"/>
      <c r="BB744" s="306"/>
      <c r="BC744" s="306"/>
      <c r="BD744" s="306"/>
      <c r="BE744" s="306"/>
      <c r="BF744" s="306"/>
      <c r="BG744" s="306"/>
      <c r="BH744" s="306"/>
      <c r="BI744" s="306"/>
      <c r="BJ744" s="306"/>
      <c r="BK744" s="306"/>
      <c r="BL744" s="306"/>
      <c r="BM744" s="306"/>
    </row>
    <row r="745" spans="9:65" s="308" customFormat="1" x14ac:dyDescent="0.35">
      <c r="I745" s="324"/>
      <c r="K745" s="342"/>
      <c r="L745" s="342"/>
      <c r="M745" s="342"/>
      <c r="N745" s="306"/>
      <c r="O745" s="306"/>
      <c r="P745" s="306"/>
      <c r="Q745" s="306"/>
      <c r="R745" s="306"/>
      <c r="S745" s="306"/>
      <c r="T745" s="306"/>
      <c r="U745" s="306"/>
      <c r="V745" s="306"/>
      <c r="W745" s="306"/>
      <c r="X745" s="306"/>
      <c r="Y745" s="306"/>
      <c r="Z745" s="306"/>
      <c r="AA745" s="306"/>
      <c r="AB745" s="306"/>
      <c r="AC745" s="306"/>
      <c r="AD745" s="306"/>
      <c r="AE745" s="306"/>
      <c r="AF745" s="306"/>
      <c r="AG745" s="306"/>
      <c r="AH745" s="306"/>
      <c r="AI745" s="306"/>
      <c r="AJ745" s="306"/>
      <c r="AK745" s="306"/>
      <c r="AL745" s="306"/>
      <c r="AM745" s="306"/>
      <c r="AN745" s="306"/>
      <c r="AO745" s="306"/>
      <c r="AP745" s="306"/>
      <c r="AQ745" s="306"/>
      <c r="AR745" s="306"/>
      <c r="AS745" s="306"/>
      <c r="AT745" s="306"/>
      <c r="AU745" s="306"/>
      <c r="AV745" s="306"/>
      <c r="AW745" s="306"/>
      <c r="AX745" s="306"/>
      <c r="AY745" s="306"/>
      <c r="AZ745" s="306"/>
      <c r="BA745" s="306"/>
      <c r="BB745" s="306"/>
      <c r="BC745" s="306"/>
      <c r="BD745" s="306"/>
      <c r="BE745" s="306"/>
      <c r="BF745" s="306"/>
      <c r="BG745" s="306"/>
      <c r="BH745" s="306"/>
      <c r="BI745" s="306"/>
      <c r="BJ745" s="306"/>
      <c r="BK745" s="306"/>
      <c r="BL745" s="306"/>
      <c r="BM745" s="306"/>
    </row>
    <row r="746" spans="9:65" s="308" customFormat="1" x14ac:dyDescent="0.35">
      <c r="I746" s="324"/>
      <c r="K746" s="342"/>
      <c r="L746" s="342"/>
      <c r="M746" s="342"/>
      <c r="N746" s="306"/>
      <c r="O746" s="306"/>
      <c r="P746" s="306"/>
      <c r="Q746" s="306"/>
      <c r="R746" s="306"/>
      <c r="S746" s="306"/>
      <c r="T746" s="306"/>
      <c r="U746" s="306"/>
      <c r="V746" s="306"/>
      <c r="W746" s="306"/>
      <c r="X746" s="306"/>
      <c r="Y746" s="306"/>
      <c r="Z746" s="306"/>
      <c r="AA746" s="306"/>
      <c r="AB746" s="306"/>
      <c r="AC746" s="306"/>
      <c r="AD746" s="306"/>
      <c r="AE746" s="306"/>
      <c r="AF746" s="306"/>
      <c r="AG746" s="306"/>
      <c r="AH746" s="306"/>
      <c r="AI746" s="306"/>
      <c r="AJ746" s="306"/>
      <c r="AK746" s="306"/>
      <c r="AL746" s="306"/>
      <c r="AM746" s="306"/>
      <c r="AN746" s="306"/>
      <c r="AO746" s="306"/>
      <c r="AP746" s="306"/>
      <c r="AQ746" s="306"/>
      <c r="AR746" s="306"/>
      <c r="AS746" s="306"/>
      <c r="AT746" s="306"/>
      <c r="AU746" s="306"/>
      <c r="AV746" s="306"/>
      <c r="AW746" s="306"/>
      <c r="AX746" s="306"/>
      <c r="AY746" s="306"/>
      <c r="AZ746" s="306"/>
      <c r="BA746" s="306"/>
      <c r="BB746" s="306"/>
      <c r="BC746" s="306"/>
      <c r="BD746" s="306"/>
      <c r="BE746" s="306"/>
      <c r="BF746" s="306"/>
      <c r="BG746" s="306"/>
      <c r="BH746" s="306"/>
      <c r="BI746" s="306"/>
      <c r="BJ746" s="306"/>
      <c r="BK746" s="306"/>
      <c r="BL746" s="306"/>
      <c r="BM746" s="306"/>
    </row>
    <row r="747" spans="9:65" s="308" customFormat="1" x14ac:dyDescent="0.35">
      <c r="I747" s="324"/>
      <c r="K747" s="342"/>
      <c r="L747" s="342"/>
      <c r="M747" s="342"/>
      <c r="N747" s="306"/>
      <c r="O747" s="306"/>
      <c r="P747" s="306"/>
      <c r="Q747" s="306"/>
      <c r="R747" s="306"/>
      <c r="S747" s="306"/>
      <c r="T747" s="306"/>
      <c r="U747" s="306"/>
      <c r="V747" s="306"/>
      <c r="W747" s="306"/>
      <c r="X747" s="306"/>
      <c r="Y747" s="306"/>
      <c r="Z747" s="306"/>
      <c r="AA747" s="306"/>
      <c r="AB747" s="306"/>
      <c r="AC747" s="306"/>
      <c r="AD747" s="306"/>
      <c r="AE747" s="306"/>
      <c r="AF747" s="306"/>
      <c r="AG747" s="306"/>
      <c r="AH747" s="306"/>
      <c r="AI747" s="306"/>
      <c r="AJ747" s="306"/>
      <c r="AK747" s="306"/>
      <c r="AL747" s="306"/>
      <c r="AM747" s="306"/>
      <c r="AN747" s="306"/>
      <c r="AO747" s="306"/>
      <c r="AP747" s="306"/>
      <c r="AQ747" s="306"/>
      <c r="AR747" s="306"/>
      <c r="AS747" s="306"/>
      <c r="AT747" s="306"/>
      <c r="AU747" s="306"/>
      <c r="AV747" s="306"/>
      <c r="AW747" s="306"/>
      <c r="AX747" s="306"/>
      <c r="AY747" s="306"/>
      <c r="AZ747" s="306"/>
      <c r="BA747" s="306"/>
      <c r="BB747" s="306"/>
      <c r="BC747" s="306"/>
      <c r="BD747" s="306"/>
      <c r="BE747" s="306"/>
      <c r="BF747" s="306"/>
      <c r="BG747" s="306"/>
      <c r="BH747" s="306"/>
      <c r="BI747" s="306"/>
      <c r="BJ747" s="306"/>
      <c r="BK747" s="306"/>
      <c r="BL747" s="306"/>
      <c r="BM747" s="306"/>
    </row>
    <row r="748" spans="9:65" s="308" customFormat="1" x14ac:dyDescent="0.35">
      <c r="I748" s="324"/>
      <c r="K748" s="342"/>
      <c r="L748" s="342"/>
      <c r="M748" s="342"/>
      <c r="N748" s="306"/>
      <c r="O748" s="306"/>
      <c r="P748" s="306"/>
      <c r="Q748" s="306"/>
      <c r="R748" s="306"/>
      <c r="S748" s="306"/>
      <c r="T748" s="306"/>
      <c r="U748" s="306"/>
      <c r="V748" s="306"/>
      <c r="W748" s="306"/>
      <c r="X748" s="306"/>
      <c r="Y748" s="306"/>
      <c r="Z748" s="306"/>
      <c r="AA748" s="306"/>
      <c r="AB748" s="306"/>
      <c r="AC748" s="306"/>
      <c r="AD748" s="306"/>
      <c r="AE748" s="306"/>
      <c r="AF748" s="306"/>
      <c r="AG748" s="306"/>
      <c r="AH748" s="306"/>
      <c r="AI748" s="306"/>
      <c r="AJ748" s="306"/>
      <c r="AK748" s="306"/>
      <c r="AL748" s="306"/>
      <c r="AM748" s="306"/>
      <c r="AN748" s="306"/>
      <c r="AO748" s="306"/>
      <c r="AP748" s="306"/>
      <c r="AQ748" s="306"/>
      <c r="AR748" s="306"/>
      <c r="AS748" s="306"/>
      <c r="AT748" s="306"/>
      <c r="AU748" s="306"/>
      <c r="AV748" s="306"/>
      <c r="AW748" s="306"/>
      <c r="AX748" s="306"/>
      <c r="AY748" s="306"/>
      <c r="AZ748" s="306"/>
      <c r="BA748" s="306"/>
      <c r="BB748" s="306"/>
      <c r="BC748" s="306"/>
      <c r="BD748" s="306"/>
      <c r="BE748" s="306"/>
      <c r="BF748" s="306"/>
      <c r="BG748" s="306"/>
      <c r="BH748" s="306"/>
      <c r="BI748" s="306"/>
      <c r="BJ748" s="306"/>
      <c r="BK748" s="306"/>
      <c r="BL748" s="306"/>
      <c r="BM748" s="306"/>
    </row>
    <row r="749" spans="9:65" s="308" customFormat="1" x14ac:dyDescent="0.35">
      <c r="I749" s="324"/>
      <c r="K749" s="342"/>
      <c r="L749" s="342"/>
      <c r="M749" s="342"/>
      <c r="N749" s="306"/>
      <c r="O749" s="306"/>
      <c r="P749" s="306"/>
      <c r="Q749" s="306"/>
      <c r="R749" s="306"/>
      <c r="S749" s="306"/>
      <c r="T749" s="306"/>
      <c r="U749" s="306"/>
      <c r="V749" s="306"/>
      <c r="W749" s="306"/>
      <c r="X749" s="306"/>
      <c r="Y749" s="306"/>
      <c r="Z749" s="306"/>
      <c r="AA749" s="306"/>
      <c r="AB749" s="306"/>
      <c r="AC749" s="306"/>
      <c r="AD749" s="306"/>
      <c r="AE749" s="306"/>
      <c r="AF749" s="306"/>
      <c r="AG749" s="306"/>
      <c r="AH749" s="306"/>
      <c r="AI749" s="306"/>
      <c r="AJ749" s="306"/>
      <c r="AK749" s="306"/>
      <c r="AL749" s="306"/>
      <c r="AM749" s="306"/>
      <c r="AN749" s="306"/>
      <c r="AO749" s="306"/>
      <c r="AP749" s="306"/>
      <c r="AQ749" s="306"/>
      <c r="AR749" s="306"/>
      <c r="AS749" s="306"/>
      <c r="AT749" s="306"/>
      <c r="AU749" s="306"/>
      <c r="AV749" s="306"/>
      <c r="AW749" s="306"/>
      <c r="AX749" s="306"/>
      <c r="AY749" s="306"/>
      <c r="AZ749" s="306"/>
      <c r="BA749" s="306"/>
      <c r="BB749" s="306"/>
      <c r="BC749" s="306"/>
      <c r="BD749" s="306"/>
      <c r="BE749" s="306"/>
      <c r="BF749" s="306"/>
      <c r="BG749" s="306"/>
      <c r="BH749" s="306"/>
      <c r="BI749" s="306"/>
      <c r="BJ749" s="306"/>
      <c r="BK749" s="306"/>
      <c r="BL749" s="306"/>
      <c r="BM749" s="306"/>
    </row>
    <row r="750" spans="9:65" s="308" customFormat="1" x14ac:dyDescent="0.35">
      <c r="I750" s="324"/>
      <c r="K750" s="342"/>
      <c r="L750" s="342"/>
      <c r="M750" s="342"/>
      <c r="N750" s="306"/>
      <c r="O750" s="306"/>
      <c r="P750" s="306"/>
      <c r="Q750" s="306"/>
      <c r="R750" s="306"/>
      <c r="S750" s="306"/>
      <c r="T750" s="306"/>
      <c r="U750" s="306"/>
      <c r="V750" s="306"/>
      <c r="W750" s="306"/>
      <c r="X750" s="306"/>
      <c r="Y750" s="306"/>
      <c r="Z750" s="306"/>
      <c r="AA750" s="306"/>
      <c r="AB750" s="306"/>
      <c r="AC750" s="306"/>
      <c r="AD750" s="306"/>
      <c r="AE750" s="306"/>
      <c r="AF750" s="306"/>
      <c r="AG750" s="306"/>
      <c r="AH750" s="306"/>
      <c r="AI750" s="306"/>
      <c r="AJ750" s="306"/>
      <c r="AK750" s="306"/>
      <c r="AL750" s="306"/>
      <c r="AM750" s="306"/>
      <c r="AN750" s="306"/>
      <c r="AO750" s="306"/>
      <c r="AP750" s="306"/>
      <c r="AQ750" s="306"/>
      <c r="AR750" s="306"/>
      <c r="AS750" s="306"/>
      <c r="AT750" s="306"/>
      <c r="AU750" s="306"/>
      <c r="AV750" s="306"/>
      <c r="AW750" s="306"/>
      <c r="AX750" s="306"/>
      <c r="AY750" s="306"/>
      <c r="AZ750" s="306"/>
      <c r="BA750" s="306"/>
      <c r="BB750" s="306"/>
      <c r="BC750" s="306"/>
      <c r="BD750" s="306"/>
      <c r="BE750" s="306"/>
      <c r="BF750" s="306"/>
      <c r="BG750" s="306"/>
      <c r="BH750" s="306"/>
      <c r="BI750" s="306"/>
      <c r="BJ750" s="306"/>
      <c r="BK750" s="306"/>
      <c r="BL750" s="306"/>
      <c r="BM750" s="306"/>
    </row>
    <row r="751" spans="9:65" s="308" customFormat="1" x14ac:dyDescent="0.35">
      <c r="I751" s="324"/>
      <c r="K751" s="342"/>
      <c r="L751" s="342"/>
      <c r="M751" s="342"/>
      <c r="N751" s="306"/>
      <c r="O751" s="306"/>
      <c r="P751" s="306"/>
      <c r="Q751" s="306"/>
      <c r="R751" s="306"/>
      <c r="S751" s="306"/>
      <c r="T751" s="306"/>
      <c r="U751" s="306"/>
      <c r="V751" s="306"/>
      <c r="W751" s="306"/>
      <c r="X751" s="306"/>
      <c r="Y751" s="306"/>
      <c r="Z751" s="306"/>
      <c r="AA751" s="306"/>
      <c r="AB751" s="306"/>
      <c r="AC751" s="306"/>
      <c r="AD751" s="306"/>
      <c r="AE751" s="306"/>
      <c r="AF751" s="306"/>
      <c r="AG751" s="306"/>
      <c r="AH751" s="306"/>
      <c r="AI751" s="306"/>
      <c r="AJ751" s="306"/>
      <c r="AK751" s="306"/>
      <c r="AL751" s="306"/>
      <c r="AM751" s="306"/>
      <c r="AN751" s="306"/>
      <c r="AO751" s="306"/>
      <c r="AP751" s="306"/>
      <c r="AQ751" s="306"/>
      <c r="AR751" s="306"/>
      <c r="AS751" s="306"/>
      <c r="AT751" s="306"/>
      <c r="AU751" s="306"/>
      <c r="AV751" s="306"/>
      <c r="AW751" s="306"/>
      <c r="AX751" s="306"/>
      <c r="AY751" s="306"/>
      <c r="AZ751" s="306"/>
      <c r="BA751" s="306"/>
      <c r="BB751" s="306"/>
      <c r="BC751" s="306"/>
      <c r="BD751" s="306"/>
      <c r="BE751" s="306"/>
      <c r="BF751" s="306"/>
      <c r="BG751" s="306"/>
      <c r="BH751" s="306"/>
      <c r="BI751" s="306"/>
      <c r="BJ751" s="306"/>
      <c r="BK751" s="306"/>
      <c r="BL751" s="306"/>
      <c r="BM751" s="306"/>
    </row>
    <row r="752" spans="9:65" s="308" customFormat="1" x14ac:dyDescent="0.35">
      <c r="I752" s="324"/>
      <c r="K752" s="342"/>
      <c r="L752" s="342"/>
      <c r="M752" s="342"/>
      <c r="N752" s="306"/>
      <c r="O752" s="306"/>
      <c r="P752" s="306"/>
      <c r="Q752" s="306"/>
      <c r="R752" s="306"/>
      <c r="S752" s="306"/>
      <c r="T752" s="306"/>
      <c r="U752" s="306"/>
      <c r="V752" s="306"/>
      <c r="W752" s="306"/>
      <c r="X752" s="306"/>
      <c r="Y752" s="306"/>
      <c r="Z752" s="306"/>
      <c r="AA752" s="306"/>
      <c r="AB752" s="306"/>
      <c r="AC752" s="306"/>
      <c r="AD752" s="306"/>
      <c r="AE752" s="306"/>
      <c r="AF752" s="306"/>
      <c r="AG752" s="306"/>
      <c r="AH752" s="306"/>
      <c r="AI752" s="306"/>
      <c r="AJ752" s="306"/>
      <c r="AK752" s="306"/>
      <c r="AL752" s="306"/>
      <c r="AM752" s="306"/>
      <c r="AN752" s="306"/>
      <c r="AO752" s="306"/>
      <c r="AP752" s="306"/>
      <c r="AQ752" s="306"/>
      <c r="AR752" s="306"/>
      <c r="AS752" s="306"/>
      <c r="AT752" s="306"/>
      <c r="AU752" s="306"/>
      <c r="AV752" s="306"/>
      <c r="AW752" s="306"/>
      <c r="AX752" s="306"/>
      <c r="AY752" s="306"/>
      <c r="AZ752" s="306"/>
      <c r="BA752" s="306"/>
      <c r="BB752" s="306"/>
      <c r="BC752" s="306"/>
      <c r="BD752" s="306"/>
      <c r="BE752" s="306"/>
      <c r="BF752" s="306"/>
      <c r="BG752" s="306"/>
      <c r="BH752" s="306"/>
      <c r="BI752" s="306"/>
      <c r="BJ752" s="306"/>
      <c r="BK752" s="306"/>
      <c r="BL752" s="306"/>
      <c r="BM752" s="306"/>
    </row>
    <row r="753" spans="9:65" s="308" customFormat="1" x14ac:dyDescent="0.35">
      <c r="I753" s="324"/>
      <c r="K753" s="342"/>
      <c r="L753" s="342"/>
      <c r="M753" s="342"/>
      <c r="N753" s="306"/>
      <c r="O753" s="306"/>
      <c r="P753" s="306"/>
      <c r="Q753" s="306"/>
      <c r="R753" s="306"/>
      <c r="S753" s="306"/>
      <c r="T753" s="306"/>
      <c r="U753" s="306"/>
      <c r="V753" s="306"/>
      <c r="W753" s="306"/>
      <c r="X753" s="306"/>
      <c r="Y753" s="306"/>
      <c r="Z753" s="306"/>
      <c r="AA753" s="306"/>
      <c r="AB753" s="306"/>
      <c r="AC753" s="306"/>
      <c r="AD753" s="306"/>
      <c r="AE753" s="306"/>
      <c r="AF753" s="306"/>
      <c r="AG753" s="306"/>
      <c r="AH753" s="306"/>
      <c r="AI753" s="306"/>
      <c r="AJ753" s="306"/>
      <c r="AK753" s="306"/>
      <c r="AL753" s="306"/>
      <c r="AM753" s="306"/>
      <c r="AN753" s="306"/>
      <c r="AO753" s="306"/>
      <c r="AP753" s="306"/>
      <c r="AQ753" s="306"/>
      <c r="AR753" s="306"/>
      <c r="AS753" s="306"/>
      <c r="AT753" s="306"/>
      <c r="AU753" s="306"/>
      <c r="AV753" s="306"/>
      <c r="AW753" s="306"/>
      <c r="AX753" s="306"/>
      <c r="AY753" s="306"/>
      <c r="AZ753" s="306"/>
      <c r="BA753" s="306"/>
      <c r="BB753" s="306"/>
      <c r="BC753" s="306"/>
      <c r="BD753" s="306"/>
      <c r="BE753" s="306"/>
      <c r="BF753" s="306"/>
      <c r="BG753" s="306"/>
      <c r="BH753" s="306"/>
      <c r="BI753" s="306"/>
      <c r="BJ753" s="306"/>
      <c r="BK753" s="306"/>
      <c r="BL753" s="306"/>
      <c r="BM753" s="306"/>
    </row>
    <row r="754" spans="9:65" s="308" customFormat="1" x14ac:dyDescent="0.35">
      <c r="I754" s="324"/>
      <c r="K754" s="342"/>
      <c r="L754" s="342"/>
      <c r="M754" s="342"/>
      <c r="N754" s="306"/>
      <c r="O754" s="306"/>
      <c r="P754" s="306"/>
      <c r="Q754" s="306"/>
      <c r="R754" s="306"/>
      <c r="S754" s="306"/>
      <c r="T754" s="306"/>
      <c r="U754" s="306"/>
      <c r="V754" s="306"/>
      <c r="W754" s="306"/>
      <c r="X754" s="306"/>
      <c r="Y754" s="306"/>
      <c r="Z754" s="306"/>
      <c r="AA754" s="306"/>
      <c r="AB754" s="306"/>
      <c r="AC754" s="306"/>
      <c r="AD754" s="306"/>
      <c r="AE754" s="306"/>
      <c r="AF754" s="306"/>
      <c r="AG754" s="306"/>
      <c r="AH754" s="306"/>
      <c r="AI754" s="306"/>
      <c r="AJ754" s="306"/>
      <c r="AK754" s="306"/>
      <c r="AL754" s="306"/>
      <c r="AM754" s="306"/>
      <c r="AN754" s="306"/>
      <c r="AO754" s="306"/>
      <c r="AP754" s="306"/>
      <c r="AQ754" s="306"/>
      <c r="AR754" s="306"/>
      <c r="AS754" s="306"/>
      <c r="AT754" s="306"/>
      <c r="AU754" s="306"/>
      <c r="AV754" s="306"/>
      <c r="AW754" s="306"/>
      <c r="AX754" s="306"/>
      <c r="AY754" s="306"/>
      <c r="AZ754" s="306"/>
      <c r="BA754" s="306"/>
      <c r="BB754" s="306"/>
      <c r="BC754" s="306"/>
      <c r="BD754" s="306"/>
      <c r="BE754" s="306"/>
      <c r="BF754" s="306"/>
      <c r="BG754" s="306"/>
      <c r="BH754" s="306"/>
      <c r="BI754" s="306"/>
      <c r="BJ754" s="306"/>
      <c r="BK754" s="306"/>
      <c r="BL754" s="306"/>
      <c r="BM754" s="306"/>
    </row>
    <row r="755" spans="9:65" s="308" customFormat="1" x14ac:dyDescent="0.35">
      <c r="I755" s="324"/>
      <c r="K755" s="342"/>
      <c r="L755" s="342"/>
      <c r="M755" s="342"/>
      <c r="N755" s="306"/>
      <c r="O755" s="306"/>
      <c r="P755" s="306"/>
      <c r="Q755" s="306"/>
      <c r="R755" s="306"/>
      <c r="S755" s="306"/>
      <c r="T755" s="306"/>
      <c r="U755" s="306"/>
      <c r="V755" s="306"/>
      <c r="W755" s="306"/>
      <c r="X755" s="306"/>
      <c r="Y755" s="306"/>
      <c r="Z755" s="306"/>
      <c r="AA755" s="306"/>
      <c r="AB755" s="306"/>
      <c r="AC755" s="306"/>
      <c r="AD755" s="306"/>
      <c r="AE755" s="306"/>
      <c r="AF755" s="306"/>
      <c r="AG755" s="306"/>
      <c r="AH755" s="306"/>
      <c r="AI755" s="306"/>
      <c r="AJ755" s="306"/>
      <c r="AK755" s="306"/>
      <c r="AL755" s="306"/>
      <c r="AM755" s="306"/>
      <c r="AN755" s="306"/>
      <c r="AO755" s="306"/>
      <c r="AP755" s="306"/>
      <c r="AQ755" s="306"/>
      <c r="AR755" s="306"/>
      <c r="AS755" s="306"/>
      <c r="AT755" s="306"/>
      <c r="AU755" s="306"/>
      <c r="AV755" s="306"/>
      <c r="AW755" s="306"/>
      <c r="AX755" s="306"/>
      <c r="AY755" s="306"/>
      <c r="AZ755" s="306"/>
      <c r="BA755" s="306"/>
      <c r="BB755" s="306"/>
      <c r="BC755" s="306"/>
      <c r="BD755" s="306"/>
      <c r="BE755" s="306"/>
      <c r="BF755" s="306"/>
      <c r="BG755" s="306"/>
      <c r="BH755" s="306"/>
      <c r="BI755" s="306"/>
      <c r="BJ755" s="306"/>
      <c r="BK755" s="306"/>
      <c r="BL755" s="306"/>
      <c r="BM755" s="306"/>
    </row>
    <row r="756" spans="9:65" s="308" customFormat="1" x14ac:dyDescent="0.35">
      <c r="I756" s="324"/>
      <c r="K756" s="342"/>
      <c r="L756" s="342"/>
      <c r="M756" s="342"/>
      <c r="N756" s="306"/>
      <c r="O756" s="306"/>
      <c r="P756" s="306"/>
      <c r="Q756" s="306"/>
      <c r="R756" s="306"/>
      <c r="S756" s="306"/>
      <c r="T756" s="306"/>
      <c r="U756" s="306"/>
      <c r="V756" s="306"/>
      <c r="W756" s="306"/>
      <c r="X756" s="306"/>
      <c r="Y756" s="306"/>
      <c r="Z756" s="306"/>
      <c r="AA756" s="306"/>
      <c r="AB756" s="306"/>
      <c r="AC756" s="306"/>
      <c r="AD756" s="306"/>
      <c r="AE756" s="306"/>
      <c r="AF756" s="306"/>
      <c r="AG756" s="306"/>
      <c r="AH756" s="306"/>
      <c r="AI756" s="306"/>
      <c r="AJ756" s="306"/>
      <c r="AK756" s="306"/>
      <c r="AL756" s="306"/>
      <c r="AM756" s="306"/>
      <c r="AN756" s="306"/>
      <c r="AO756" s="306"/>
      <c r="AP756" s="306"/>
      <c r="AQ756" s="306"/>
      <c r="AR756" s="306"/>
      <c r="AS756" s="306"/>
      <c r="AT756" s="306"/>
      <c r="AU756" s="306"/>
      <c r="AV756" s="306"/>
      <c r="AW756" s="306"/>
      <c r="AX756" s="306"/>
      <c r="AY756" s="306"/>
      <c r="AZ756" s="306"/>
      <c r="BA756" s="306"/>
      <c r="BB756" s="306"/>
      <c r="BC756" s="306"/>
      <c r="BD756" s="306"/>
      <c r="BE756" s="306"/>
      <c r="BF756" s="306"/>
      <c r="BG756" s="306"/>
      <c r="BH756" s="306"/>
      <c r="BI756" s="306"/>
      <c r="BJ756" s="306"/>
      <c r="BK756" s="306"/>
      <c r="BL756" s="306"/>
      <c r="BM756" s="306"/>
    </row>
    <row r="757" spans="9:65" s="308" customFormat="1" x14ac:dyDescent="0.35">
      <c r="I757" s="324"/>
      <c r="K757" s="342"/>
      <c r="L757" s="342"/>
      <c r="M757" s="342"/>
      <c r="N757" s="306"/>
      <c r="O757" s="306"/>
      <c r="P757" s="306"/>
      <c r="Q757" s="306"/>
      <c r="R757" s="306"/>
      <c r="S757" s="306"/>
      <c r="T757" s="306"/>
      <c r="U757" s="306"/>
      <c r="V757" s="306"/>
      <c r="W757" s="306"/>
      <c r="X757" s="306"/>
      <c r="Y757" s="306"/>
      <c r="Z757" s="306"/>
      <c r="AA757" s="306"/>
      <c r="AB757" s="306"/>
      <c r="AC757" s="306"/>
      <c r="AD757" s="306"/>
      <c r="AE757" s="306"/>
      <c r="AF757" s="306"/>
      <c r="AG757" s="306"/>
      <c r="AH757" s="306"/>
      <c r="AI757" s="306"/>
      <c r="AJ757" s="306"/>
      <c r="AK757" s="306"/>
      <c r="AL757" s="306"/>
      <c r="AM757" s="306"/>
      <c r="AN757" s="306"/>
      <c r="AO757" s="306"/>
      <c r="AP757" s="306"/>
      <c r="AQ757" s="306"/>
      <c r="AR757" s="306"/>
      <c r="AS757" s="306"/>
      <c r="AT757" s="306"/>
      <c r="AU757" s="306"/>
      <c r="AV757" s="306"/>
      <c r="AW757" s="306"/>
      <c r="AX757" s="306"/>
      <c r="AY757" s="306"/>
      <c r="AZ757" s="306"/>
      <c r="BA757" s="306"/>
      <c r="BB757" s="306"/>
      <c r="BC757" s="306"/>
      <c r="BD757" s="306"/>
      <c r="BE757" s="306"/>
      <c r="BF757" s="306"/>
      <c r="BG757" s="306"/>
      <c r="BH757" s="306"/>
      <c r="BI757" s="306"/>
      <c r="BJ757" s="306"/>
      <c r="BK757" s="306"/>
      <c r="BL757" s="306"/>
      <c r="BM757" s="306"/>
    </row>
    <row r="758" spans="9:65" s="308" customFormat="1" x14ac:dyDescent="0.35">
      <c r="I758" s="324"/>
      <c r="K758" s="342"/>
      <c r="L758" s="342"/>
      <c r="M758" s="342"/>
      <c r="N758" s="306"/>
      <c r="O758" s="306"/>
      <c r="P758" s="306"/>
      <c r="Q758" s="306"/>
      <c r="R758" s="306"/>
      <c r="S758" s="306"/>
      <c r="T758" s="306"/>
      <c r="U758" s="306"/>
      <c r="V758" s="306"/>
      <c r="W758" s="306"/>
      <c r="X758" s="306"/>
      <c r="Y758" s="306"/>
      <c r="Z758" s="306"/>
      <c r="AA758" s="306"/>
      <c r="AB758" s="306"/>
      <c r="AC758" s="306"/>
      <c r="AD758" s="306"/>
      <c r="AE758" s="306"/>
      <c r="AF758" s="306"/>
      <c r="AG758" s="306"/>
      <c r="AH758" s="306"/>
      <c r="AI758" s="306"/>
      <c r="AJ758" s="306"/>
      <c r="AK758" s="306"/>
      <c r="AL758" s="306"/>
      <c r="AM758" s="306"/>
      <c r="AN758" s="306"/>
      <c r="AO758" s="306"/>
      <c r="AP758" s="306"/>
      <c r="AQ758" s="306"/>
      <c r="AR758" s="306"/>
      <c r="AS758" s="306"/>
      <c r="AT758" s="306"/>
      <c r="AU758" s="306"/>
      <c r="AV758" s="306"/>
      <c r="AW758" s="306"/>
      <c r="AX758" s="306"/>
      <c r="AY758" s="306"/>
      <c r="AZ758" s="306"/>
      <c r="BA758" s="306"/>
      <c r="BB758" s="306"/>
      <c r="BC758" s="306"/>
      <c r="BD758" s="306"/>
      <c r="BE758" s="306"/>
      <c r="BF758" s="306"/>
      <c r="BG758" s="306"/>
      <c r="BH758" s="306"/>
      <c r="BI758" s="306"/>
      <c r="BJ758" s="306"/>
      <c r="BK758" s="306"/>
      <c r="BL758" s="306"/>
      <c r="BM758" s="306"/>
    </row>
    <row r="759" spans="9:65" s="308" customFormat="1" x14ac:dyDescent="0.35">
      <c r="I759" s="324"/>
      <c r="K759" s="342"/>
      <c r="L759" s="342"/>
      <c r="M759" s="342"/>
      <c r="N759" s="306"/>
      <c r="O759" s="306"/>
      <c r="P759" s="306"/>
      <c r="Q759" s="306"/>
      <c r="R759" s="306"/>
      <c r="S759" s="306"/>
      <c r="T759" s="306"/>
      <c r="U759" s="306"/>
      <c r="V759" s="306"/>
      <c r="W759" s="306"/>
      <c r="X759" s="306"/>
      <c r="Y759" s="306"/>
      <c r="Z759" s="306"/>
      <c r="AA759" s="306"/>
      <c r="AB759" s="306"/>
      <c r="AC759" s="306"/>
      <c r="AD759" s="306"/>
      <c r="AE759" s="306"/>
      <c r="AF759" s="306"/>
      <c r="AG759" s="306"/>
      <c r="AH759" s="306"/>
      <c r="AI759" s="306"/>
      <c r="AJ759" s="306"/>
      <c r="AK759" s="306"/>
      <c r="AL759" s="306"/>
      <c r="AM759" s="306"/>
      <c r="AN759" s="306"/>
      <c r="AO759" s="306"/>
      <c r="AP759" s="306"/>
      <c r="AQ759" s="306"/>
      <c r="AR759" s="306"/>
      <c r="AS759" s="306"/>
      <c r="AT759" s="306"/>
      <c r="AU759" s="306"/>
      <c r="AV759" s="306"/>
      <c r="AW759" s="306"/>
      <c r="AX759" s="306"/>
      <c r="AY759" s="306"/>
      <c r="AZ759" s="306"/>
      <c r="BA759" s="306"/>
      <c r="BB759" s="306"/>
      <c r="BC759" s="306"/>
      <c r="BD759" s="306"/>
      <c r="BE759" s="306"/>
      <c r="BF759" s="306"/>
      <c r="BG759" s="306"/>
      <c r="BH759" s="306"/>
      <c r="BI759" s="306"/>
      <c r="BJ759" s="306"/>
      <c r="BK759" s="306"/>
      <c r="BL759" s="306"/>
      <c r="BM759" s="306"/>
    </row>
    <row r="760" spans="9:65" s="308" customFormat="1" x14ac:dyDescent="0.35">
      <c r="I760" s="324"/>
      <c r="K760" s="342"/>
      <c r="L760" s="342"/>
      <c r="M760" s="342"/>
      <c r="N760" s="306"/>
      <c r="O760" s="306"/>
      <c r="P760" s="306"/>
      <c r="Q760" s="306"/>
      <c r="R760" s="306"/>
      <c r="S760" s="306"/>
      <c r="T760" s="306"/>
      <c r="U760" s="306"/>
      <c r="V760" s="306"/>
      <c r="W760" s="306"/>
      <c r="X760" s="306"/>
      <c r="Y760" s="306"/>
      <c r="Z760" s="306"/>
      <c r="AA760" s="306"/>
      <c r="AB760" s="306"/>
      <c r="AC760" s="306"/>
      <c r="AD760" s="306"/>
      <c r="AE760" s="306"/>
      <c r="AF760" s="306"/>
      <c r="AG760" s="306"/>
      <c r="AH760" s="306"/>
      <c r="AI760" s="306"/>
      <c r="AJ760" s="306"/>
      <c r="AK760" s="306"/>
      <c r="AL760" s="306"/>
      <c r="AM760" s="306"/>
      <c r="AN760" s="306"/>
      <c r="AO760" s="306"/>
      <c r="AP760" s="306"/>
      <c r="AQ760" s="306"/>
      <c r="AR760" s="306"/>
      <c r="AS760" s="306"/>
      <c r="AT760" s="306"/>
      <c r="AU760" s="306"/>
      <c r="AV760" s="306"/>
      <c r="AW760" s="306"/>
      <c r="AX760" s="306"/>
      <c r="AY760" s="306"/>
      <c r="AZ760" s="306"/>
      <c r="BA760" s="306"/>
      <c r="BB760" s="306"/>
      <c r="BC760" s="306"/>
      <c r="BD760" s="306"/>
      <c r="BE760" s="306"/>
      <c r="BF760" s="306"/>
      <c r="BG760" s="306"/>
      <c r="BH760" s="306"/>
      <c r="BI760" s="306"/>
      <c r="BJ760" s="306"/>
      <c r="BK760" s="306"/>
      <c r="BL760" s="306"/>
      <c r="BM760" s="306"/>
    </row>
    <row r="761" spans="9:65" s="308" customFormat="1" x14ac:dyDescent="0.35">
      <c r="I761" s="324"/>
      <c r="K761" s="342"/>
      <c r="L761" s="342"/>
      <c r="M761" s="342"/>
      <c r="N761" s="306"/>
      <c r="O761" s="306"/>
      <c r="P761" s="306"/>
      <c r="Q761" s="306"/>
      <c r="R761" s="306"/>
      <c r="S761" s="306"/>
      <c r="T761" s="306"/>
      <c r="U761" s="306"/>
      <c r="V761" s="306"/>
      <c r="W761" s="306"/>
      <c r="X761" s="306"/>
      <c r="Y761" s="306"/>
      <c r="Z761" s="306"/>
      <c r="AA761" s="306"/>
      <c r="AB761" s="306"/>
      <c r="AC761" s="306"/>
      <c r="AD761" s="306"/>
      <c r="AE761" s="306"/>
      <c r="AF761" s="306"/>
      <c r="AG761" s="306"/>
      <c r="AH761" s="306"/>
      <c r="AI761" s="306"/>
      <c r="AJ761" s="306"/>
      <c r="AK761" s="306"/>
      <c r="AL761" s="306"/>
      <c r="AM761" s="306"/>
      <c r="AN761" s="306"/>
      <c r="AO761" s="306"/>
      <c r="AP761" s="306"/>
      <c r="AQ761" s="306"/>
      <c r="AR761" s="306"/>
      <c r="AS761" s="306"/>
      <c r="AT761" s="306"/>
      <c r="AU761" s="306"/>
      <c r="AV761" s="306"/>
      <c r="AW761" s="306"/>
      <c r="AX761" s="306"/>
      <c r="AY761" s="306"/>
      <c r="AZ761" s="306"/>
      <c r="BA761" s="306"/>
      <c r="BB761" s="306"/>
      <c r="BC761" s="306"/>
      <c r="BD761" s="306"/>
      <c r="BE761" s="306"/>
      <c r="BF761" s="306"/>
      <c r="BG761" s="306"/>
      <c r="BH761" s="306"/>
      <c r="BI761" s="306"/>
      <c r="BJ761" s="306"/>
      <c r="BK761" s="306"/>
      <c r="BL761" s="306"/>
      <c r="BM761" s="306"/>
    </row>
    <row r="762" spans="9:65" s="308" customFormat="1" x14ac:dyDescent="0.35">
      <c r="I762" s="324"/>
      <c r="K762" s="342"/>
      <c r="L762" s="342"/>
      <c r="M762" s="342"/>
      <c r="N762" s="306"/>
      <c r="O762" s="306"/>
      <c r="P762" s="306"/>
      <c r="Q762" s="306"/>
      <c r="R762" s="306"/>
      <c r="S762" s="306"/>
      <c r="T762" s="306"/>
      <c r="U762" s="306"/>
      <c r="V762" s="306"/>
      <c r="W762" s="306"/>
      <c r="X762" s="306"/>
      <c r="Y762" s="306"/>
      <c r="Z762" s="306"/>
      <c r="AA762" s="306"/>
      <c r="AB762" s="306"/>
      <c r="AC762" s="306"/>
      <c r="AD762" s="306"/>
      <c r="AE762" s="306"/>
      <c r="AF762" s="306"/>
      <c r="AG762" s="306"/>
      <c r="AH762" s="306"/>
      <c r="AI762" s="306"/>
      <c r="AJ762" s="306"/>
      <c r="AK762" s="306"/>
      <c r="AL762" s="306"/>
      <c r="AM762" s="306"/>
      <c r="AN762" s="306"/>
      <c r="AO762" s="306"/>
      <c r="AP762" s="306"/>
      <c r="AQ762" s="306"/>
      <c r="AR762" s="306"/>
      <c r="AS762" s="306"/>
      <c r="AT762" s="306"/>
      <c r="AU762" s="306"/>
      <c r="AV762" s="306"/>
      <c r="AW762" s="306"/>
      <c r="AX762" s="306"/>
      <c r="AY762" s="306"/>
      <c r="AZ762" s="306"/>
      <c r="BA762" s="306"/>
      <c r="BB762" s="306"/>
      <c r="BC762" s="306"/>
      <c r="BD762" s="306"/>
      <c r="BE762" s="306"/>
      <c r="BF762" s="306"/>
      <c r="BG762" s="306"/>
      <c r="BH762" s="306"/>
      <c r="BI762" s="306"/>
      <c r="BJ762" s="306"/>
      <c r="BK762" s="306"/>
      <c r="BL762" s="306"/>
      <c r="BM762" s="306"/>
    </row>
    <row r="763" spans="9:65" s="308" customFormat="1" x14ac:dyDescent="0.35">
      <c r="I763" s="324"/>
      <c r="K763" s="342"/>
      <c r="L763" s="342"/>
      <c r="M763" s="342"/>
      <c r="N763" s="306"/>
      <c r="O763" s="306"/>
      <c r="P763" s="306"/>
      <c r="Q763" s="306"/>
      <c r="R763" s="306"/>
      <c r="S763" s="306"/>
      <c r="T763" s="306"/>
      <c r="U763" s="306"/>
      <c r="V763" s="306"/>
      <c r="W763" s="306"/>
      <c r="X763" s="306"/>
      <c r="Y763" s="306"/>
      <c r="Z763" s="306"/>
      <c r="AA763" s="306"/>
      <c r="AB763" s="306"/>
      <c r="AC763" s="306"/>
      <c r="AD763" s="306"/>
      <c r="AE763" s="306"/>
      <c r="AF763" s="306"/>
      <c r="AG763" s="306"/>
      <c r="AH763" s="306"/>
      <c r="AI763" s="306"/>
      <c r="AJ763" s="306"/>
      <c r="AK763" s="306"/>
      <c r="AL763" s="306"/>
      <c r="AM763" s="306"/>
      <c r="AN763" s="306"/>
      <c r="AO763" s="306"/>
      <c r="AP763" s="306"/>
      <c r="AQ763" s="306"/>
      <c r="AR763" s="306"/>
      <c r="AS763" s="306"/>
      <c r="AT763" s="306"/>
      <c r="AU763" s="306"/>
      <c r="AV763" s="306"/>
      <c r="AW763" s="306"/>
      <c r="AX763" s="306"/>
      <c r="AY763" s="306"/>
      <c r="AZ763" s="306"/>
      <c r="BA763" s="306"/>
      <c r="BB763" s="306"/>
      <c r="BC763" s="306"/>
      <c r="BD763" s="306"/>
      <c r="BE763" s="306"/>
      <c r="BF763" s="306"/>
      <c r="BG763" s="306"/>
      <c r="BH763" s="306"/>
      <c r="BI763" s="306"/>
      <c r="BJ763" s="306"/>
      <c r="BK763" s="306"/>
      <c r="BL763" s="306"/>
      <c r="BM763" s="306"/>
    </row>
    <row r="764" spans="9:65" s="308" customFormat="1" x14ac:dyDescent="0.35">
      <c r="I764" s="324"/>
      <c r="K764" s="342"/>
      <c r="L764" s="342"/>
      <c r="M764" s="342"/>
      <c r="N764" s="306"/>
      <c r="O764" s="306"/>
      <c r="P764" s="306"/>
      <c r="Q764" s="306"/>
      <c r="R764" s="306"/>
      <c r="S764" s="306"/>
      <c r="T764" s="306"/>
      <c r="U764" s="306"/>
      <c r="V764" s="306"/>
      <c r="W764" s="306"/>
      <c r="X764" s="306"/>
      <c r="Y764" s="306"/>
      <c r="Z764" s="306"/>
      <c r="AA764" s="306"/>
      <c r="AB764" s="306"/>
      <c r="AC764" s="306"/>
      <c r="AD764" s="306"/>
      <c r="AE764" s="306"/>
      <c r="AF764" s="306"/>
      <c r="AG764" s="306"/>
      <c r="AH764" s="306"/>
      <c r="AI764" s="306"/>
      <c r="AJ764" s="306"/>
      <c r="AK764" s="306"/>
      <c r="AL764" s="306"/>
      <c r="AM764" s="306"/>
      <c r="AN764" s="306"/>
      <c r="AO764" s="306"/>
      <c r="AP764" s="306"/>
      <c r="AQ764" s="306"/>
      <c r="AR764" s="306"/>
      <c r="AS764" s="306"/>
      <c r="AT764" s="306"/>
      <c r="AU764" s="306"/>
      <c r="AV764" s="306"/>
      <c r="AW764" s="306"/>
      <c r="AX764" s="306"/>
      <c r="AY764" s="306"/>
      <c r="AZ764" s="306"/>
      <c r="BA764" s="306"/>
      <c r="BB764" s="306"/>
      <c r="BC764" s="306"/>
      <c r="BD764" s="306"/>
      <c r="BE764" s="306"/>
      <c r="BF764" s="306"/>
      <c r="BG764" s="306"/>
      <c r="BH764" s="306"/>
      <c r="BI764" s="306"/>
      <c r="BJ764" s="306"/>
      <c r="BK764" s="306"/>
      <c r="BL764" s="306"/>
      <c r="BM764" s="306"/>
    </row>
    <row r="765" spans="9:65" s="308" customFormat="1" x14ac:dyDescent="0.35">
      <c r="I765" s="324"/>
      <c r="K765" s="342"/>
      <c r="L765" s="342"/>
      <c r="M765" s="342"/>
      <c r="N765" s="306"/>
      <c r="O765" s="306"/>
      <c r="P765" s="306"/>
      <c r="Q765" s="306"/>
      <c r="R765" s="306"/>
      <c r="S765" s="306"/>
      <c r="T765" s="306"/>
      <c r="U765" s="306"/>
      <c r="V765" s="306"/>
      <c r="W765" s="306"/>
      <c r="X765" s="306"/>
      <c r="Y765" s="306"/>
      <c r="Z765" s="306"/>
      <c r="AA765" s="306"/>
      <c r="AB765" s="306"/>
      <c r="AC765" s="306"/>
      <c r="AD765" s="306"/>
      <c r="AE765" s="306"/>
      <c r="AF765" s="306"/>
      <c r="AG765" s="306"/>
      <c r="AH765" s="306"/>
      <c r="AI765" s="306"/>
      <c r="AJ765" s="306"/>
      <c r="AK765" s="306"/>
      <c r="AL765" s="306"/>
      <c r="AM765" s="306"/>
      <c r="AN765" s="306"/>
      <c r="AO765" s="306"/>
      <c r="AP765" s="306"/>
      <c r="AQ765" s="306"/>
      <c r="AR765" s="306"/>
      <c r="AS765" s="306"/>
      <c r="AT765" s="306"/>
      <c r="AU765" s="306"/>
      <c r="AV765" s="306"/>
      <c r="AW765" s="306"/>
      <c r="AX765" s="306"/>
      <c r="AY765" s="306"/>
      <c r="AZ765" s="306"/>
      <c r="BA765" s="306"/>
      <c r="BB765" s="306"/>
      <c r="BC765" s="306"/>
      <c r="BD765" s="306"/>
      <c r="BE765" s="306"/>
      <c r="BF765" s="306"/>
      <c r="BG765" s="306"/>
      <c r="BH765" s="306"/>
      <c r="BI765" s="306"/>
      <c r="BJ765" s="306"/>
      <c r="BK765" s="306"/>
      <c r="BL765" s="306"/>
      <c r="BM765" s="306"/>
    </row>
    <row r="766" spans="9:65" s="308" customFormat="1" x14ac:dyDescent="0.35">
      <c r="I766" s="324"/>
      <c r="K766" s="342"/>
      <c r="L766" s="342"/>
      <c r="M766" s="342"/>
      <c r="N766" s="306"/>
      <c r="O766" s="306"/>
      <c r="P766" s="306"/>
      <c r="Q766" s="306"/>
      <c r="R766" s="306"/>
      <c r="S766" s="306"/>
      <c r="T766" s="306"/>
      <c r="U766" s="306"/>
      <c r="V766" s="306"/>
      <c r="W766" s="306"/>
      <c r="X766" s="306"/>
      <c r="Y766" s="306"/>
      <c r="Z766" s="306"/>
      <c r="AA766" s="306"/>
      <c r="AB766" s="306"/>
      <c r="AC766" s="306"/>
      <c r="AD766" s="306"/>
      <c r="AE766" s="306"/>
      <c r="AF766" s="306"/>
      <c r="AG766" s="306"/>
      <c r="AH766" s="306"/>
      <c r="AI766" s="306"/>
      <c r="AJ766" s="306"/>
      <c r="AK766" s="306"/>
      <c r="AL766" s="306"/>
      <c r="AM766" s="306"/>
      <c r="AN766" s="306"/>
      <c r="AO766" s="306"/>
      <c r="AP766" s="306"/>
      <c r="AQ766" s="306"/>
      <c r="AR766" s="306"/>
      <c r="AS766" s="306"/>
      <c r="AT766" s="306"/>
      <c r="AU766" s="306"/>
      <c r="AV766" s="306"/>
      <c r="AW766" s="306"/>
      <c r="AX766" s="306"/>
      <c r="AY766" s="306"/>
      <c r="AZ766" s="306"/>
      <c r="BA766" s="306"/>
      <c r="BB766" s="306"/>
      <c r="BC766" s="306"/>
      <c r="BD766" s="306"/>
      <c r="BE766" s="306"/>
      <c r="BF766" s="306"/>
      <c r="BG766" s="306"/>
      <c r="BH766" s="306"/>
      <c r="BI766" s="306"/>
      <c r="BJ766" s="306"/>
      <c r="BK766" s="306"/>
      <c r="BL766" s="306"/>
      <c r="BM766" s="306"/>
    </row>
    <row r="767" spans="9:65" s="308" customFormat="1" x14ac:dyDescent="0.35">
      <c r="I767" s="324"/>
      <c r="K767" s="342"/>
      <c r="L767" s="342"/>
      <c r="M767" s="342"/>
      <c r="N767" s="306"/>
      <c r="O767" s="306"/>
      <c r="P767" s="306"/>
      <c r="Q767" s="306"/>
      <c r="R767" s="306"/>
      <c r="S767" s="306"/>
      <c r="T767" s="306"/>
      <c r="U767" s="306"/>
      <c r="V767" s="306"/>
      <c r="W767" s="306"/>
      <c r="X767" s="306"/>
      <c r="Y767" s="306"/>
      <c r="Z767" s="306"/>
      <c r="AA767" s="306"/>
      <c r="AB767" s="306"/>
      <c r="AC767" s="306"/>
      <c r="AD767" s="306"/>
      <c r="AE767" s="306"/>
      <c r="AF767" s="306"/>
      <c r="AG767" s="306"/>
      <c r="AH767" s="306"/>
      <c r="AI767" s="306"/>
      <c r="AJ767" s="306"/>
      <c r="AK767" s="306"/>
      <c r="AL767" s="306"/>
      <c r="AM767" s="306"/>
      <c r="AN767" s="306"/>
      <c r="AO767" s="306"/>
      <c r="AP767" s="306"/>
      <c r="AQ767" s="306"/>
      <c r="AR767" s="306"/>
      <c r="AS767" s="306"/>
      <c r="AT767" s="306"/>
      <c r="AU767" s="306"/>
      <c r="AV767" s="306"/>
      <c r="AW767" s="306"/>
      <c r="AX767" s="306"/>
      <c r="AY767" s="306"/>
      <c r="AZ767" s="306"/>
      <c r="BA767" s="306"/>
      <c r="BB767" s="306"/>
      <c r="BC767" s="306"/>
      <c r="BD767" s="306"/>
      <c r="BE767" s="306"/>
      <c r="BF767" s="306"/>
      <c r="BG767" s="306"/>
      <c r="BH767" s="306"/>
      <c r="BI767" s="306"/>
      <c r="BJ767" s="306"/>
      <c r="BK767" s="306"/>
      <c r="BL767" s="306"/>
      <c r="BM767" s="306"/>
    </row>
    <row r="768" spans="9:65" s="308" customFormat="1" x14ac:dyDescent="0.35">
      <c r="I768" s="324"/>
      <c r="K768" s="342"/>
      <c r="L768" s="342"/>
      <c r="M768" s="342"/>
      <c r="N768" s="306"/>
      <c r="O768" s="306"/>
      <c r="P768" s="306"/>
      <c r="Q768" s="306"/>
      <c r="R768" s="306"/>
      <c r="S768" s="306"/>
      <c r="T768" s="306"/>
      <c r="U768" s="306"/>
      <c r="V768" s="306"/>
      <c r="W768" s="306"/>
      <c r="X768" s="306"/>
      <c r="Y768" s="306"/>
      <c r="Z768" s="306"/>
      <c r="AA768" s="306"/>
      <c r="AB768" s="306"/>
      <c r="AC768" s="306"/>
      <c r="AD768" s="306"/>
      <c r="AE768" s="306"/>
      <c r="AF768" s="306"/>
      <c r="AG768" s="306"/>
      <c r="AH768" s="306"/>
      <c r="AI768" s="306"/>
      <c r="AJ768" s="306"/>
      <c r="AK768" s="306"/>
      <c r="AL768" s="306"/>
      <c r="AM768" s="306"/>
      <c r="AN768" s="306"/>
      <c r="AO768" s="306"/>
      <c r="AP768" s="306"/>
      <c r="AQ768" s="306"/>
      <c r="AR768" s="306"/>
      <c r="AS768" s="306"/>
      <c r="AT768" s="306"/>
      <c r="AU768" s="306"/>
      <c r="AV768" s="306"/>
      <c r="AW768" s="306"/>
      <c r="AX768" s="306"/>
      <c r="AY768" s="306"/>
      <c r="AZ768" s="306"/>
      <c r="BA768" s="306"/>
      <c r="BB768" s="306"/>
      <c r="BC768" s="306"/>
      <c r="BD768" s="306"/>
      <c r="BE768" s="306"/>
      <c r="BF768" s="306"/>
      <c r="BG768" s="306"/>
      <c r="BH768" s="306"/>
      <c r="BI768" s="306"/>
      <c r="BJ768" s="306"/>
      <c r="BK768" s="306"/>
      <c r="BL768" s="306"/>
      <c r="BM768" s="306"/>
    </row>
    <row r="769" spans="9:65" s="308" customFormat="1" x14ac:dyDescent="0.35">
      <c r="I769" s="324"/>
      <c r="K769" s="342"/>
      <c r="L769" s="342"/>
      <c r="M769" s="342"/>
      <c r="N769" s="306"/>
      <c r="O769" s="306"/>
      <c r="P769" s="306"/>
      <c r="Q769" s="306"/>
      <c r="R769" s="306"/>
      <c r="S769" s="306"/>
      <c r="T769" s="306"/>
      <c r="U769" s="306"/>
      <c r="V769" s="306"/>
      <c r="W769" s="306"/>
      <c r="X769" s="306"/>
      <c r="Y769" s="306"/>
      <c r="Z769" s="306"/>
      <c r="AA769" s="306"/>
      <c r="AB769" s="306"/>
      <c r="AC769" s="306"/>
      <c r="AD769" s="306"/>
      <c r="AE769" s="306"/>
      <c r="AF769" s="306"/>
      <c r="AG769" s="306"/>
      <c r="AH769" s="306"/>
      <c r="AI769" s="306"/>
      <c r="AJ769" s="306"/>
      <c r="AK769" s="306"/>
      <c r="AL769" s="306"/>
      <c r="AM769" s="306"/>
      <c r="AN769" s="306"/>
      <c r="AO769" s="306"/>
      <c r="AP769" s="306"/>
      <c r="AQ769" s="306"/>
      <c r="AR769" s="306"/>
      <c r="AS769" s="306"/>
      <c r="AT769" s="306"/>
      <c r="AU769" s="306"/>
      <c r="AV769" s="306"/>
      <c r="AW769" s="306"/>
      <c r="AX769" s="306"/>
      <c r="AY769" s="306"/>
      <c r="AZ769" s="306"/>
      <c r="BA769" s="306"/>
      <c r="BB769" s="306"/>
      <c r="BC769" s="306"/>
      <c r="BD769" s="306"/>
      <c r="BE769" s="306"/>
      <c r="BF769" s="306"/>
      <c r="BG769" s="306"/>
      <c r="BH769" s="306"/>
      <c r="BI769" s="306"/>
      <c r="BJ769" s="306"/>
      <c r="BK769" s="306"/>
      <c r="BL769" s="306"/>
      <c r="BM769" s="306"/>
    </row>
    <row r="770" spans="9:65" s="308" customFormat="1" x14ac:dyDescent="0.35">
      <c r="I770" s="324"/>
      <c r="K770" s="342"/>
      <c r="L770" s="342"/>
      <c r="M770" s="342"/>
      <c r="N770" s="306"/>
      <c r="O770" s="306"/>
      <c r="P770" s="306"/>
      <c r="Q770" s="306"/>
      <c r="R770" s="306"/>
      <c r="S770" s="306"/>
      <c r="T770" s="306"/>
      <c r="U770" s="306"/>
      <c r="V770" s="306"/>
      <c r="W770" s="306"/>
      <c r="X770" s="306"/>
      <c r="Y770" s="306"/>
      <c r="Z770" s="306"/>
      <c r="AA770" s="306"/>
      <c r="AB770" s="306"/>
      <c r="AC770" s="306"/>
      <c r="AD770" s="306"/>
      <c r="AE770" s="306"/>
      <c r="AF770" s="306"/>
      <c r="AG770" s="306"/>
      <c r="AH770" s="306"/>
      <c r="AI770" s="306"/>
      <c r="AJ770" s="306"/>
      <c r="AK770" s="306"/>
      <c r="AL770" s="306"/>
      <c r="AM770" s="306"/>
      <c r="AN770" s="306"/>
      <c r="AO770" s="306"/>
      <c r="AP770" s="306"/>
      <c r="AQ770" s="306"/>
      <c r="AR770" s="306"/>
      <c r="AS770" s="306"/>
      <c r="AT770" s="306"/>
      <c r="AU770" s="306"/>
      <c r="AV770" s="306"/>
      <c r="AW770" s="306"/>
      <c r="AX770" s="306"/>
      <c r="AY770" s="306"/>
      <c r="AZ770" s="306"/>
      <c r="BA770" s="306"/>
      <c r="BB770" s="306"/>
      <c r="BC770" s="306"/>
      <c r="BD770" s="306"/>
      <c r="BE770" s="306"/>
      <c r="BF770" s="306"/>
      <c r="BG770" s="306"/>
      <c r="BH770" s="306"/>
      <c r="BI770" s="306"/>
      <c r="BJ770" s="306"/>
      <c r="BK770" s="306"/>
      <c r="BL770" s="306"/>
      <c r="BM770" s="306"/>
    </row>
    <row r="771" spans="9:65" s="308" customFormat="1" x14ac:dyDescent="0.35">
      <c r="I771" s="324"/>
      <c r="K771" s="342"/>
      <c r="L771" s="342"/>
      <c r="M771" s="342"/>
      <c r="N771" s="306"/>
      <c r="O771" s="306"/>
      <c r="P771" s="306"/>
      <c r="Q771" s="306"/>
      <c r="R771" s="306"/>
      <c r="S771" s="306"/>
      <c r="T771" s="306"/>
      <c r="U771" s="306"/>
      <c r="V771" s="306"/>
      <c r="W771" s="306"/>
      <c r="X771" s="306"/>
      <c r="Y771" s="306"/>
      <c r="Z771" s="306"/>
      <c r="AA771" s="306"/>
      <c r="AB771" s="306"/>
      <c r="AC771" s="306"/>
      <c r="AD771" s="306"/>
      <c r="AE771" s="306"/>
      <c r="AF771" s="306"/>
      <c r="AG771" s="306"/>
      <c r="AH771" s="306"/>
      <c r="AI771" s="306"/>
      <c r="AJ771" s="306"/>
      <c r="AK771" s="306"/>
      <c r="AL771" s="306"/>
      <c r="AM771" s="306"/>
      <c r="AN771" s="306"/>
      <c r="AO771" s="306"/>
      <c r="AP771" s="306"/>
      <c r="AQ771" s="306"/>
      <c r="AR771" s="306"/>
      <c r="AS771" s="306"/>
      <c r="AT771" s="306"/>
      <c r="AU771" s="306"/>
      <c r="AV771" s="306"/>
      <c r="AW771" s="306"/>
      <c r="AX771" s="306"/>
      <c r="AY771" s="306"/>
      <c r="AZ771" s="306"/>
      <c r="BA771" s="306"/>
      <c r="BB771" s="306"/>
      <c r="BC771" s="306"/>
      <c r="BD771" s="306"/>
      <c r="BE771" s="306"/>
      <c r="BF771" s="306"/>
      <c r="BG771" s="306"/>
      <c r="BH771" s="306"/>
      <c r="BI771" s="306"/>
      <c r="BJ771" s="306"/>
      <c r="BK771" s="306"/>
      <c r="BL771" s="306"/>
      <c r="BM771" s="306"/>
    </row>
    <row r="772" spans="9:65" s="308" customFormat="1" x14ac:dyDescent="0.35">
      <c r="I772" s="324"/>
      <c r="K772" s="342"/>
      <c r="L772" s="342"/>
      <c r="M772" s="342"/>
      <c r="N772" s="306"/>
      <c r="O772" s="306"/>
      <c r="P772" s="306"/>
      <c r="Q772" s="306"/>
      <c r="R772" s="306"/>
      <c r="S772" s="306"/>
      <c r="T772" s="306"/>
      <c r="U772" s="306"/>
      <c r="V772" s="306"/>
      <c r="W772" s="306"/>
      <c r="X772" s="306"/>
      <c r="Y772" s="306"/>
      <c r="Z772" s="306"/>
      <c r="AA772" s="306"/>
      <c r="AB772" s="306"/>
      <c r="AC772" s="306"/>
      <c r="AD772" s="306"/>
      <c r="AE772" s="306"/>
      <c r="AF772" s="306"/>
      <c r="AG772" s="306"/>
      <c r="AH772" s="306"/>
      <c r="AI772" s="306"/>
      <c r="AJ772" s="306"/>
      <c r="AK772" s="306"/>
      <c r="AL772" s="306"/>
      <c r="AM772" s="306"/>
      <c r="AN772" s="306"/>
      <c r="AO772" s="306"/>
      <c r="AP772" s="306"/>
      <c r="AQ772" s="306"/>
      <c r="AR772" s="306"/>
      <c r="AS772" s="306"/>
      <c r="AT772" s="306"/>
      <c r="AU772" s="306"/>
      <c r="AV772" s="306"/>
      <c r="AW772" s="306"/>
      <c r="AX772" s="306"/>
      <c r="AY772" s="306"/>
      <c r="AZ772" s="306"/>
      <c r="BA772" s="306"/>
      <c r="BB772" s="306"/>
      <c r="BC772" s="306"/>
      <c r="BD772" s="306"/>
      <c r="BE772" s="306"/>
      <c r="BF772" s="306"/>
      <c r="BG772" s="306"/>
      <c r="BH772" s="306"/>
      <c r="BI772" s="306"/>
      <c r="BJ772" s="306"/>
      <c r="BK772" s="306"/>
      <c r="BL772" s="306"/>
      <c r="BM772" s="306"/>
    </row>
    <row r="773" spans="9:65" s="308" customFormat="1" x14ac:dyDescent="0.35">
      <c r="I773" s="324"/>
      <c r="K773" s="342"/>
      <c r="L773" s="342"/>
      <c r="M773" s="342"/>
      <c r="N773" s="306"/>
      <c r="O773" s="306"/>
      <c r="P773" s="306"/>
      <c r="Q773" s="306"/>
      <c r="R773" s="306"/>
      <c r="S773" s="306"/>
      <c r="T773" s="306"/>
      <c r="U773" s="306"/>
      <c r="V773" s="306"/>
      <c r="W773" s="306"/>
      <c r="X773" s="306"/>
      <c r="Y773" s="306"/>
      <c r="Z773" s="306"/>
      <c r="AA773" s="306"/>
      <c r="AB773" s="306"/>
      <c r="AC773" s="306"/>
      <c r="AD773" s="306"/>
      <c r="AE773" s="306"/>
      <c r="AF773" s="306"/>
      <c r="AG773" s="306"/>
      <c r="AH773" s="306"/>
      <c r="AI773" s="306"/>
      <c r="AJ773" s="306"/>
      <c r="AK773" s="306"/>
      <c r="AL773" s="306"/>
      <c r="AM773" s="306"/>
      <c r="AN773" s="306"/>
      <c r="AO773" s="306"/>
      <c r="AP773" s="306"/>
      <c r="AQ773" s="306"/>
      <c r="AR773" s="306"/>
      <c r="AS773" s="306"/>
      <c r="AT773" s="306"/>
      <c r="AU773" s="306"/>
      <c r="AV773" s="306"/>
      <c r="AW773" s="306"/>
      <c r="AX773" s="306"/>
      <c r="AY773" s="306"/>
      <c r="AZ773" s="306"/>
      <c r="BA773" s="306"/>
      <c r="BB773" s="306"/>
      <c r="BC773" s="306"/>
      <c r="BD773" s="306"/>
      <c r="BE773" s="306"/>
      <c r="BF773" s="306"/>
      <c r="BG773" s="306"/>
      <c r="BH773" s="306"/>
      <c r="BI773" s="306"/>
      <c r="BJ773" s="306"/>
      <c r="BK773" s="306"/>
      <c r="BL773" s="306"/>
      <c r="BM773" s="306"/>
    </row>
    <row r="774" spans="9:65" s="308" customFormat="1" x14ac:dyDescent="0.35">
      <c r="I774" s="324"/>
      <c r="K774" s="342"/>
      <c r="L774" s="342"/>
      <c r="M774" s="342"/>
      <c r="N774" s="306"/>
      <c r="O774" s="306"/>
      <c r="P774" s="306"/>
      <c r="Q774" s="306"/>
      <c r="R774" s="306"/>
      <c r="S774" s="306"/>
      <c r="T774" s="306"/>
      <c r="U774" s="306"/>
      <c r="V774" s="306"/>
      <c r="W774" s="306"/>
      <c r="X774" s="306"/>
      <c r="Y774" s="306"/>
      <c r="Z774" s="306"/>
      <c r="AA774" s="306"/>
      <c r="AB774" s="306"/>
      <c r="AC774" s="306"/>
      <c r="AD774" s="306"/>
      <c r="AE774" s="306"/>
      <c r="AF774" s="306"/>
      <c r="AG774" s="306"/>
      <c r="AH774" s="306"/>
      <c r="AI774" s="306"/>
      <c r="AJ774" s="306"/>
      <c r="AK774" s="306"/>
      <c r="AL774" s="306"/>
      <c r="AM774" s="306"/>
      <c r="AN774" s="306"/>
      <c r="AO774" s="306"/>
      <c r="AP774" s="306"/>
      <c r="AQ774" s="306"/>
      <c r="AR774" s="306"/>
      <c r="AS774" s="306"/>
      <c r="AT774" s="306"/>
      <c r="AU774" s="306"/>
      <c r="AV774" s="306"/>
      <c r="AW774" s="306"/>
      <c r="AX774" s="306"/>
      <c r="AY774" s="306"/>
      <c r="AZ774" s="306"/>
      <c r="BA774" s="306"/>
      <c r="BB774" s="306"/>
      <c r="BC774" s="306"/>
      <c r="BD774" s="306"/>
      <c r="BE774" s="306"/>
      <c r="BF774" s="306"/>
      <c r="BG774" s="306"/>
      <c r="BH774" s="306"/>
      <c r="BI774" s="306"/>
      <c r="BJ774" s="306"/>
      <c r="BK774" s="306"/>
      <c r="BL774" s="306"/>
      <c r="BM774" s="306"/>
    </row>
    <row r="775" spans="9:65" s="308" customFormat="1" x14ac:dyDescent="0.35">
      <c r="I775" s="324"/>
      <c r="K775" s="342"/>
      <c r="L775" s="342"/>
      <c r="M775" s="342"/>
      <c r="N775" s="306"/>
      <c r="O775" s="306"/>
      <c r="P775" s="306"/>
      <c r="Q775" s="306"/>
      <c r="R775" s="306"/>
      <c r="S775" s="306"/>
      <c r="T775" s="306"/>
      <c r="U775" s="306"/>
      <c r="V775" s="306"/>
      <c r="W775" s="306"/>
      <c r="X775" s="306"/>
      <c r="Y775" s="306"/>
      <c r="Z775" s="306"/>
      <c r="AA775" s="306"/>
      <c r="AB775" s="306"/>
      <c r="AC775" s="306"/>
      <c r="AD775" s="306"/>
      <c r="AE775" s="306"/>
      <c r="AF775" s="306"/>
      <c r="AG775" s="306"/>
      <c r="AH775" s="306"/>
      <c r="AI775" s="306"/>
      <c r="AJ775" s="306"/>
      <c r="AK775" s="306"/>
      <c r="AL775" s="306"/>
      <c r="AM775" s="306"/>
      <c r="AN775" s="306"/>
      <c r="AO775" s="306"/>
      <c r="AP775" s="306"/>
      <c r="AQ775" s="306"/>
      <c r="AR775" s="306"/>
      <c r="AS775" s="306"/>
      <c r="AT775" s="306"/>
      <c r="AU775" s="306"/>
      <c r="AV775" s="306"/>
      <c r="AW775" s="306"/>
      <c r="AX775" s="306"/>
      <c r="AY775" s="306"/>
      <c r="AZ775" s="306"/>
      <c r="BA775" s="306"/>
      <c r="BB775" s="306"/>
      <c r="BC775" s="306"/>
      <c r="BD775" s="306"/>
      <c r="BE775" s="306"/>
      <c r="BF775" s="306"/>
      <c r="BG775" s="306"/>
      <c r="BH775" s="306"/>
      <c r="BI775" s="306"/>
      <c r="BJ775" s="306"/>
      <c r="BK775" s="306"/>
      <c r="BL775" s="306"/>
      <c r="BM775" s="306"/>
    </row>
    <row r="776" spans="9:65" s="308" customFormat="1" x14ac:dyDescent="0.35">
      <c r="I776" s="324"/>
      <c r="K776" s="342"/>
      <c r="L776" s="342"/>
      <c r="M776" s="342"/>
      <c r="N776" s="306"/>
      <c r="O776" s="306"/>
      <c r="P776" s="306"/>
      <c r="Q776" s="306"/>
      <c r="R776" s="306"/>
      <c r="S776" s="306"/>
      <c r="T776" s="306"/>
      <c r="U776" s="306"/>
      <c r="V776" s="306"/>
      <c r="W776" s="306"/>
      <c r="X776" s="306"/>
      <c r="Y776" s="306"/>
      <c r="Z776" s="306"/>
      <c r="AA776" s="306"/>
      <c r="AB776" s="306"/>
      <c r="AC776" s="306"/>
      <c r="AD776" s="306"/>
      <c r="AE776" s="306"/>
      <c r="AF776" s="306"/>
      <c r="AG776" s="306"/>
      <c r="AH776" s="306"/>
      <c r="AI776" s="306"/>
      <c r="AJ776" s="306"/>
      <c r="AK776" s="306"/>
      <c r="AL776" s="306"/>
      <c r="AM776" s="306"/>
      <c r="AN776" s="306"/>
      <c r="AO776" s="306"/>
      <c r="AP776" s="306"/>
      <c r="AQ776" s="306"/>
      <c r="AR776" s="306"/>
      <c r="AS776" s="306"/>
      <c r="AT776" s="306"/>
      <c r="AU776" s="306"/>
      <c r="AV776" s="306"/>
      <c r="AW776" s="306"/>
      <c r="AX776" s="306"/>
      <c r="AY776" s="306"/>
      <c r="AZ776" s="306"/>
      <c r="BA776" s="306"/>
      <c r="BB776" s="306"/>
      <c r="BC776" s="306"/>
      <c r="BD776" s="306"/>
      <c r="BE776" s="306"/>
      <c r="BF776" s="306"/>
      <c r="BG776" s="306"/>
      <c r="BH776" s="306"/>
      <c r="BI776" s="306"/>
      <c r="BJ776" s="306"/>
      <c r="BK776" s="306"/>
      <c r="BL776" s="306"/>
      <c r="BM776" s="306"/>
    </row>
    <row r="777" spans="9:65" s="308" customFormat="1" x14ac:dyDescent="0.35">
      <c r="I777" s="324"/>
      <c r="K777" s="342"/>
      <c r="L777" s="342"/>
      <c r="M777" s="342"/>
      <c r="N777" s="306"/>
      <c r="O777" s="306"/>
      <c r="P777" s="306"/>
      <c r="Q777" s="306"/>
      <c r="R777" s="306"/>
      <c r="S777" s="306"/>
      <c r="T777" s="306"/>
      <c r="U777" s="306"/>
      <c r="V777" s="306"/>
      <c r="W777" s="306"/>
      <c r="X777" s="306"/>
      <c r="Y777" s="306"/>
      <c r="Z777" s="306"/>
      <c r="AA777" s="306"/>
      <c r="AB777" s="306"/>
      <c r="AC777" s="306"/>
      <c r="AD777" s="306"/>
      <c r="AE777" s="306"/>
      <c r="AF777" s="306"/>
      <c r="AG777" s="306"/>
      <c r="AH777" s="306"/>
      <c r="AI777" s="306"/>
      <c r="AJ777" s="306"/>
      <c r="AK777" s="306"/>
      <c r="AL777" s="306"/>
      <c r="AM777" s="306"/>
      <c r="AN777" s="306"/>
      <c r="AO777" s="306"/>
      <c r="AP777" s="306"/>
      <c r="AQ777" s="306"/>
      <c r="AR777" s="306"/>
      <c r="AS777" s="306"/>
      <c r="AT777" s="306"/>
      <c r="AU777" s="306"/>
      <c r="AV777" s="306"/>
      <c r="AW777" s="306"/>
      <c r="AX777" s="306"/>
      <c r="AY777" s="306"/>
      <c r="AZ777" s="306"/>
      <c r="BA777" s="306"/>
      <c r="BB777" s="306"/>
      <c r="BC777" s="306"/>
      <c r="BD777" s="306"/>
      <c r="BE777" s="306"/>
      <c r="BF777" s="306"/>
      <c r="BG777" s="306"/>
      <c r="BH777" s="306"/>
      <c r="BI777" s="306"/>
      <c r="BJ777" s="306"/>
      <c r="BK777" s="306"/>
      <c r="BL777" s="306"/>
      <c r="BM777" s="306"/>
    </row>
    <row r="778" spans="9:65" s="308" customFormat="1" x14ac:dyDescent="0.35">
      <c r="I778" s="324"/>
      <c r="K778" s="342"/>
      <c r="L778" s="342"/>
      <c r="M778" s="342"/>
      <c r="N778" s="306"/>
      <c r="O778" s="306"/>
      <c r="P778" s="306"/>
      <c r="Q778" s="306"/>
      <c r="R778" s="306"/>
      <c r="S778" s="306"/>
      <c r="T778" s="306"/>
      <c r="U778" s="306"/>
      <c r="V778" s="306"/>
      <c r="W778" s="306"/>
      <c r="X778" s="306"/>
      <c r="Y778" s="306"/>
      <c r="Z778" s="306"/>
      <c r="AA778" s="306"/>
      <c r="AB778" s="306"/>
      <c r="AC778" s="306"/>
      <c r="AD778" s="306"/>
      <c r="AE778" s="306"/>
      <c r="AF778" s="306"/>
      <c r="AG778" s="306"/>
      <c r="AH778" s="306"/>
      <c r="AI778" s="306"/>
      <c r="AJ778" s="306"/>
      <c r="AK778" s="306"/>
      <c r="AL778" s="306"/>
      <c r="AM778" s="306"/>
      <c r="AN778" s="306"/>
      <c r="AO778" s="306"/>
      <c r="AP778" s="306"/>
      <c r="AQ778" s="306"/>
      <c r="AR778" s="306"/>
      <c r="AS778" s="306"/>
      <c r="AT778" s="306"/>
      <c r="AU778" s="306"/>
      <c r="AV778" s="306"/>
      <c r="AW778" s="306"/>
      <c r="AX778" s="306"/>
      <c r="AY778" s="306"/>
      <c r="AZ778" s="306"/>
      <c r="BA778" s="306"/>
      <c r="BB778" s="306"/>
      <c r="BC778" s="306"/>
      <c r="BD778" s="306"/>
      <c r="BE778" s="306"/>
      <c r="BF778" s="306"/>
      <c r="BG778" s="306"/>
      <c r="BH778" s="306"/>
      <c r="BI778" s="306"/>
      <c r="BJ778" s="306"/>
      <c r="BK778" s="306"/>
      <c r="BL778" s="306"/>
      <c r="BM778" s="306"/>
    </row>
    <row r="779" spans="9:65" s="308" customFormat="1" x14ac:dyDescent="0.35">
      <c r="I779" s="324"/>
      <c r="K779" s="342"/>
      <c r="L779" s="342"/>
      <c r="M779" s="342"/>
      <c r="N779" s="306"/>
      <c r="O779" s="306"/>
      <c r="P779" s="306"/>
      <c r="Q779" s="306"/>
      <c r="R779" s="306"/>
      <c r="S779" s="306"/>
      <c r="T779" s="306"/>
      <c r="U779" s="306"/>
      <c r="V779" s="306"/>
      <c r="W779" s="306"/>
      <c r="X779" s="306"/>
      <c r="Y779" s="306"/>
      <c r="Z779" s="306"/>
      <c r="AA779" s="306"/>
      <c r="AB779" s="306"/>
      <c r="AC779" s="306"/>
      <c r="AD779" s="306"/>
      <c r="AE779" s="306"/>
      <c r="AF779" s="306"/>
      <c r="AG779" s="306"/>
      <c r="AH779" s="306"/>
      <c r="AI779" s="306"/>
      <c r="AJ779" s="306"/>
      <c r="AK779" s="306"/>
      <c r="AL779" s="306"/>
      <c r="AM779" s="306"/>
      <c r="AN779" s="306"/>
      <c r="AO779" s="306"/>
      <c r="AP779" s="306"/>
      <c r="AQ779" s="306"/>
      <c r="AR779" s="306"/>
      <c r="AS779" s="306"/>
      <c r="AT779" s="306"/>
      <c r="AU779" s="306"/>
      <c r="AV779" s="306"/>
      <c r="AW779" s="306"/>
      <c r="AX779" s="306"/>
      <c r="AY779" s="306"/>
      <c r="AZ779" s="306"/>
      <c r="BA779" s="306"/>
      <c r="BB779" s="306"/>
      <c r="BC779" s="306"/>
      <c r="BD779" s="306"/>
      <c r="BE779" s="306"/>
      <c r="BF779" s="306"/>
      <c r="BG779" s="306"/>
      <c r="BH779" s="306"/>
      <c r="BI779" s="306"/>
      <c r="BJ779" s="306"/>
      <c r="BK779" s="306"/>
      <c r="BL779" s="306"/>
      <c r="BM779" s="306"/>
    </row>
    <row r="780" spans="9:65" s="308" customFormat="1" x14ac:dyDescent="0.35">
      <c r="I780" s="324"/>
      <c r="K780" s="342"/>
      <c r="L780" s="342"/>
      <c r="M780" s="342"/>
      <c r="N780" s="306"/>
      <c r="O780" s="306"/>
      <c r="P780" s="306"/>
      <c r="Q780" s="306"/>
      <c r="R780" s="306"/>
      <c r="S780" s="306"/>
      <c r="T780" s="306"/>
      <c r="U780" s="306"/>
      <c r="V780" s="306"/>
      <c r="W780" s="306"/>
      <c r="X780" s="306"/>
      <c r="Y780" s="306"/>
      <c r="Z780" s="306"/>
      <c r="AA780" s="306"/>
      <c r="AB780" s="306"/>
      <c r="AC780" s="306"/>
      <c r="AD780" s="306"/>
      <c r="AE780" s="306"/>
      <c r="AF780" s="306"/>
      <c r="AG780" s="306"/>
      <c r="AH780" s="306"/>
      <c r="AI780" s="306"/>
      <c r="AJ780" s="306"/>
      <c r="AK780" s="306"/>
      <c r="AL780" s="306"/>
      <c r="AM780" s="306"/>
      <c r="AN780" s="306"/>
      <c r="AO780" s="306"/>
      <c r="AP780" s="306"/>
      <c r="AQ780" s="306"/>
      <c r="AR780" s="306"/>
      <c r="AS780" s="306"/>
      <c r="AT780" s="306"/>
      <c r="AU780" s="306"/>
      <c r="AV780" s="306"/>
      <c r="AW780" s="306"/>
      <c r="AX780" s="306"/>
      <c r="AY780" s="306"/>
      <c r="AZ780" s="306"/>
      <c r="BA780" s="306"/>
      <c r="BB780" s="306"/>
      <c r="BC780" s="306"/>
      <c r="BD780" s="306"/>
      <c r="BE780" s="306"/>
      <c r="BF780" s="306"/>
      <c r="BG780" s="306"/>
      <c r="BH780" s="306"/>
      <c r="BI780" s="306"/>
      <c r="BJ780" s="306"/>
      <c r="BK780" s="306"/>
      <c r="BL780" s="306"/>
      <c r="BM780" s="306"/>
    </row>
    <row r="781" spans="9:65" s="308" customFormat="1" x14ac:dyDescent="0.35">
      <c r="I781" s="324"/>
      <c r="K781" s="342"/>
      <c r="L781" s="342"/>
      <c r="M781" s="342"/>
      <c r="N781" s="306"/>
      <c r="O781" s="306"/>
      <c r="P781" s="306"/>
      <c r="Q781" s="306"/>
      <c r="R781" s="306"/>
      <c r="S781" s="306"/>
      <c r="T781" s="306"/>
      <c r="U781" s="306"/>
      <c r="V781" s="306"/>
      <c r="W781" s="306"/>
      <c r="X781" s="306"/>
      <c r="Y781" s="306"/>
      <c r="Z781" s="306"/>
      <c r="AA781" s="306"/>
      <c r="AB781" s="306"/>
      <c r="AC781" s="306"/>
      <c r="AD781" s="306"/>
      <c r="AE781" s="306"/>
      <c r="AF781" s="306"/>
      <c r="AG781" s="306"/>
      <c r="AH781" s="306"/>
      <c r="AI781" s="306"/>
      <c r="AJ781" s="306"/>
      <c r="AK781" s="306"/>
      <c r="AL781" s="306"/>
      <c r="AM781" s="306"/>
      <c r="AN781" s="306"/>
      <c r="AO781" s="306"/>
      <c r="AP781" s="306"/>
      <c r="AQ781" s="306"/>
      <c r="AR781" s="306"/>
      <c r="AS781" s="306"/>
      <c r="AT781" s="306"/>
      <c r="AU781" s="306"/>
      <c r="AV781" s="306"/>
      <c r="AW781" s="306"/>
      <c r="AX781" s="306"/>
      <c r="AY781" s="306"/>
      <c r="AZ781" s="306"/>
      <c r="BA781" s="306"/>
      <c r="BB781" s="306"/>
      <c r="BC781" s="306"/>
      <c r="BD781" s="306"/>
      <c r="BE781" s="306"/>
      <c r="BF781" s="306"/>
      <c r="BG781" s="306"/>
      <c r="BH781" s="306"/>
      <c r="BI781" s="306"/>
      <c r="BJ781" s="306"/>
      <c r="BK781" s="306"/>
      <c r="BL781" s="306"/>
      <c r="BM781" s="306"/>
    </row>
    <row r="782" spans="9:65" s="308" customFormat="1" x14ac:dyDescent="0.35">
      <c r="I782" s="324"/>
      <c r="K782" s="342"/>
      <c r="L782" s="342"/>
      <c r="M782" s="342"/>
      <c r="N782" s="306"/>
      <c r="O782" s="306"/>
      <c r="P782" s="306"/>
      <c r="Q782" s="306"/>
      <c r="R782" s="306"/>
      <c r="S782" s="306"/>
      <c r="T782" s="306"/>
      <c r="U782" s="306"/>
      <c r="V782" s="306"/>
      <c r="W782" s="306"/>
      <c r="X782" s="306"/>
      <c r="Y782" s="306"/>
      <c r="Z782" s="306"/>
      <c r="AA782" s="306"/>
      <c r="AB782" s="306"/>
      <c r="AC782" s="306"/>
      <c r="AD782" s="306"/>
      <c r="AE782" s="306"/>
      <c r="AF782" s="306"/>
      <c r="AG782" s="306"/>
      <c r="AH782" s="306"/>
      <c r="AI782" s="306"/>
      <c r="AJ782" s="306"/>
      <c r="AK782" s="306"/>
      <c r="AL782" s="306"/>
      <c r="AM782" s="306"/>
      <c r="AN782" s="306"/>
      <c r="AO782" s="306"/>
      <c r="AP782" s="306"/>
      <c r="AQ782" s="306"/>
      <c r="AR782" s="306"/>
      <c r="AS782" s="306"/>
      <c r="AT782" s="306"/>
      <c r="AU782" s="306"/>
      <c r="AV782" s="306"/>
      <c r="AW782" s="306"/>
      <c r="AX782" s="306"/>
      <c r="AY782" s="306"/>
      <c r="AZ782" s="306"/>
      <c r="BA782" s="306"/>
      <c r="BB782" s="306"/>
      <c r="BC782" s="306"/>
      <c r="BD782" s="306"/>
      <c r="BE782" s="306"/>
      <c r="BF782" s="306"/>
      <c r="BG782" s="306"/>
      <c r="BH782" s="306"/>
      <c r="BI782" s="306"/>
      <c r="BJ782" s="306"/>
      <c r="BK782" s="306"/>
      <c r="BL782" s="306"/>
      <c r="BM782" s="306"/>
    </row>
    <row r="783" spans="9:65" s="308" customFormat="1" x14ac:dyDescent="0.35">
      <c r="I783" s="324"/>
      <c r="K783" s="342"/>
      <c r="L783" s="342"/>
      <c r="M783" s="342"/>
      <c r="N783" s="306"/>
      <c r="O783" s="306"/>
      <c r="P783" s="306"/>
      <c r="Q783" s="306"/>
      <c r="R783" s="306"/>
      <c r="S783" s="306"/>
      <c r="T783" s="306"/>
      <c r="U783" s="306"/>
      <c r="V783" s="306"/>
      <c r="W783" s="306"/>
      <c r="X783" s="306"/>
      <c r="Y783" s="306"/>
      <c r="Z783" s="306"/>
      <c r="AA783" s="306"/>
      <c r="AB783" s="306"/>
      <c r="AC783" s="306"/>
      <c r="AD783" s="306"/>
      <c r="AE783" s="306"/>
      <c r="AF783" s="306"/>
      <c r="AG783" s="306"/>
      <c r="AH783" s="306"/>
      <c r="AI783" s="306"/>
      <c r="AJ783" s="306"/>
      <c r="AK783" s="306"/>
      <c r="AL783" s="306"/>
      <c r="AM783" s="306"/>
      <c r="AN783" s="306"/>
      <c r="AO783" s="306"/>
      <c r="AP783" s="306"/>
      <c r="AQ783" s="306"/>
      <c r="AR783" s="306"/>
      <c r="AS783" s="306"/>
      <c r="AT783" s="306"/>
      <c r="AU783" s="306"/>
      <c r="AV783" s="306"/>
      <c r="AW783" s="306"/>
      <c r="AX783" s="306"/>
      <c r="AY783" s="306"/>
      <c r="AZ783" s="306"/>
      <c r="BA783" s="306"/>
      <c r="BB783" s="306"/>
      <c r="BC783" s="306"/>
      <c r="BD783" s="306"/>
      <c r="BE783" s="306"/>
      <c r="BF783" s="306"/>
      <c r="BG783" s="306"/>
      <c r="BH783" s="306"/>
      <c r="BI783" s="306"/>
      <c r="BJ783" s="306"/>
      <c r="BK783" s="306"/>
      <c r="BL783" s="306"/>
      <c r="BM783" s="306"/>
    </row>
    <row r="784" spans="9:65" s="308" customFormat="1" x14ac:dyDescent="0.35">
      <c r="I784" s="324"/>
      <c r="K784" s="342"/>
      <c r="L784" s="342"/>
      <c r="M784" s="342"/>
      <c r="N784" s="306"/>
      <c r="O784" s="306"/>
      <c r="P784" s="306"/>
      <c r="Q784" s="306"/>
      <c r="R784" s="306"/>
      <c r="S784" s="306"/>
      <c r="T784" s="306"/>
      <c r="U784" s="306"/>
      <c r="V784" s="306"/>
      <c r="W784" s="306"/>
      <c r="X784" s="306"/>
      <c r="Y784" s="306"/>
      <c r="Z784" s="306"/>
      <c r="AA784" s="306"/>
      <c r="AB784" s="306"/>
      <c r="AC784" s="306"/>
      <c r="AD784" s="306"/>
      <c r="AE784" s="306"/>
      <c r="AF784" s="306"/>
      <c r="AG784" s="306"/>
      <c r="AH784" s="306"/>
      <c r="AI784" s="306"/>
      <c r="AJ784" s="306"/>
      <c r="AK784" s="306"/>
      <c r="AL784" s="306"/>
      <c r="AM784" s="306"/>
      <c r="AN784" s="306"/>
      <c r="AO784" s="306"/>
      <c r="AP784" s="306"/>
      <c r="AQ784" s="306"/>
      <c r="AR784" s="306"/>
      <c r="AS784" s="306"/>
      <c r="AT784" s="306"/>
      <c r="AU784" s="306"/>
      <c r="AV784" s="306"/>
      <c r="AW784" s="306"/>
      <c r="AX784" s="306"/>
      <c r="AY784" s="306"/>
      <c r="AZ784" s="306"/>
      <c r="BA784" s="306"/>
      <c r="BB784" s="306"/>
      <c r="BC784" s="306"/>
      <c r="BD784" s="306"/>
      <c r="BE784" s="306"/>
      <c r="BF784" s="306"/>
      <c r="BG784" s="306"/>
      <c r="BH784" s="306"/>
      <c r="BI784" s="306"/>
      <c r="BJ784" s="306"/>
      <c r="BK784" s="306"/>
      <c r="BL784" s="306"/>
      <c r="BM784" s="306"/>
    </row>
    <row r="785" spans="9:65" s="308" customFormat="1" x14ac:dyDescent="0.35">
      <c r="I785" s="324"/>
      <c r="K785" s="342"/>
      <c r="L785" s="342"/>
      <c r="M785" s="342"/>
      <c r="N785" s="306"/>
      <c r="O785" s="306"/>
      <c r="P785" s="306"/>
      <c r="Q785" s="306"/>
      <c r="R785" s="306"/>
      <c r="S785" s="306"/>
      <c r="T785" s="306"/>
      <c r="U785" s="306"/>
      <c r="V785" s="306"/>
      <c r="W785" s="306"/>
      <c r="X785" s="306"/>
      <c r="Y785" s="306"/>
      <c r="Z785" s="306"/>
      <c r="AA785" s="306"/>
      <c r="AB785" s="306"/>
      <c r="AC785" s="306"/>
      <c r="AD785" s="306"/>
      <c r="AE785" s="306"/>
      <c r="AF785" s="306"/>
      <c r="AG785" s="306"/>
      <c r="AH785" s="306"/>
      <c r="AI785" s="306"/>
      <c r="AJ785" s="306"/>
      <c r="AK785" s="306"/>
      <c r="AL785" s="306"/>
      <c r="AM785" s="306"/>
      <c r="AN785" s="306"/>
      <c r="AO785" s="306"/>
      <c r="AP785" s="306"/>
      <c r="AQ785" s="306"/>
      <c r="AR785" s="306"/>
      <c r="AS785" s="306"/>
      <c r="AT785" s="306"/>
      <c r="AU785" s="306"/>
      <c r="AV785" s="306"/>
      <c r="AW785" s="306"/>
      <c r="AX785" s="306"/>
      <c r="AY785" s="306"/>
      <c r="AZ785" s="306"/>
      <c r="BA785" s="306"/>
      <c r="BB785" s="306"/>
      <c r="BC785" s="306"/>
      <c r="BD785" s="306"/>
      <c r="BE785" s="306"/>
      <c r="BF785" s="306"/>
      <c r="BG785" s="306"/>
      <c r="BH785" s="306"/>
      <c r="BI785" s="306"/>
      <c r="BJ785" s="306"/>
      <c r="BK785" s="306"/>
      <c r="BL785" s="306"/>
      <c r="BM785" s="306"/>
    </row>
    <row r="786" spans="9:65" s="308" customFormat="1" x14ac:dyDescent="0.35">
      <c r="I786" s="324"/>
      <c r="K786" s="342"/>
      <c r="L786" s="342"/>
      <c r="M786" s="342"/>
      <c r="N786" s="306"/>
      <c r="O786" s="306"/>
      <c r="P786" s="306"/>
      <c r="Q786" s="306"/>
      <c r="R786" s="306"/>
      <c r="S786" s="306"/>
      <c r="T786" s="306"/>
      <c r="U786" s="306"/>
      <c r="V786" s="306"/>
      <c r="W786" s="306"/>
      <c r="X786" s="306"/>
      <c r="Y786" s="306"/>
      <c r="Z786" s="306"/>
      <c r="AA786" s="306"/>
      <c r="AB786" s="306"/>
      <c r="AC786" s="306"/>
      <c r="AD786" s="306"/>
      <c r="AE786" s="306"/>
      <c r="AF786" s="306"/>
      <c r="AG786" s="306"/>
      <c r="AH786" s="306"/>
      <c r="AI786" s="306"/>
      <c r="AJ786" s="306"/>
      <c r="AK786" s="306"/>
      <c r="AL786" s="306"/>
      <c r="AM786" s="306"/>
      <c r="AN786" s="306"/>
      <c r="AO786" s="306"/>
      <c r="AP786" s="306"/>
      <c r="AQ786" s="306"/>
      <c r="AR786" s="306"/>
      <c r="AS786" s="306"/>
      <c r="AT786" s="306"/>
      <c r="AU786" s="306"/>
      <c r="AV786" s="306"/>
      <c r="AW786" s="306"/>
      <c r="AX786" s="306"/>
      <c r="AY786" s="306"/>
      <c r="AZ786" s="306"/>
      <c r="BA786" s="306"/>
      <c r="BB786" s="306"/>
      <c r="BC786" s="306"/>
      <c r="BD786" s="306"/>
      <c r="BE786" s="306"/>
      <c r="BF786" s="306"/>
      <c r="BG786" s="306"/>
      <c r="BH786" s="306"/>
      <c r="BI786" s="306"/>
      <c r="BJ786" s="306"/>
      <c r="BK786" s="306"/>
      <c r="BL786" s="306"/>
      <c r="BM786" s="306"/>
    </row>
    <row r="787" spans="9:65" s="308" customFormat="1" x14ac:dyDescent="0.35">
      <c r="I787" s="324"/>
      <c r="K787" s="342"/>
      <c r="L787" s="342"/>
      <c r="M787" s="342"/>
      <c r="N787" s="306"/>
      <c r="O787" s="306"/>
      <c r="P787" s="306"/>
      <c r="Q787" s="306"/>
      <c r="R787" s="306"/>
      <c r="S787" s="306"/>
      <c r="T787" s="306"/>
      <c r="U787" s="306"/>
      <c r="V787" s="306"/>
      <c r="W787" s="306"/>
      <c r="X787" s="306"/>
      <c r="Y787" s="306"/>
      <c r="Z787" s="306"/>
      <c r="AA787" s="306"/>
      <c r="AB787" s="306"/>
      <c r="AC787" s="306"/>
      <c r="AD787" s="306"/>
      <c r="AE787" s="306"/>
      <c r="AF787" s="306"/>
      <c r="AG787" s="306"/>
      <c r="AH787" s="306"/>
      <c r="AI787" s="306"/>
      <c r="AJ787" s="306"/>
      <c r="AK787" s="306"/>
      <c r="AL787" s="306"/>
      <c r="AM787" s="306"/>
      <c r="AN787" s="306"/>
      <c r="AO787" s="306"/>
      <c r="AP787" s="306"/>
      <c r="AQ787" s="306"/>
      <c r="AR787" s="306"/>
      <c r="AS787" s="306"/>
      <c r="AT787" s="306"/>
      <c r="AU787" s="306"/>
      <c r="AV787" s="306"/>
      <c r="AW787" s="306"/>
      <c r="AX787" s="306"/>
      <c r="AY787" s="306"/>
      <c r="AZ787" s="306"/>
      <c r="BA787" s="306"/>
      <c r="BB787" s="306"/>
      <c r="BC787" s="306"/>
      <c r="BD787" s="306"/>
      <c r="BE787" s="306"/>
      <c r="BF787" s="306"/>
      <c r="BG787" s="306"/>
      <c r="BH787" s="306"/>
      <c r="BI787" s="306"/>
      <c r="BJ787" s="306"/>
      <c r="BK787" s="306"/>
      <c r="BL787" s="306"/>
      <c r="BM787" s="306"/>
    </row>
    <row r="788" spans="9:65" s="308" customFormat="1" x14ac:dyDescent="0.35">
      <c r="I788" s="324"/>
      <c r="K788" s="342"/>
      <c r="L788" s="342"/>
      <c r="M788" s="342"/>
      <c r="N788" s="306"/>
      <c r="O788" s="306"/>
      <c r="P788" s="306"/>
      <c r="Q788" s="306"/>
      <c r="R788" s="306"/>
      <c r="S788" s="306"/>
      <c r="T788" s="306"/>
      <c r="U788" s="306"/>
      <c r="V788" s="306"/>
      <c r="W788" s="306"/>
      <c r="X788" s="306"/>
      <c r="Y788" s="306"/>
      <c r="Z788" s="306"/>
      <c r="AA788" s="306"/>
      <c r="AB788" s="306"/>
      <c r="AC788" s="306"/>
      <c r="AD788" s="306"/>
      <c r="AE788" s="306"/>
      <c r="AF788" s="306"/>
      <c r="AG788" s="306"/>
      <c r="AH788" s="306"/>
      <c r="AI788" s="306"/>
      <c r="AJ788" s="306"/>
      <c r="AK788" s="306"/>
      <c r="AL788" s="306"/>
      <c r="AM788" s="306"/>
      <c r="AN788" s="306"/>
      <c r="AO788" s="306"/>
      <c r="AP788" s="306"/>
      <c r="AQ788" s="306"/>
      <c r="AR788" s="306"/>
      <c r="AS788" s="306"/>
      <c r="AT788" s="306"/>
      <c r="AU788" s="306"/>
      <c r="AV788" s="306"/>
      <c r="AW788" s="306"/>
      <c r="AX788" s="306"/>
      <c r="AY788" s="306"/>
      <c r="AZ788" s="306"/>
      <c r="BA788" s="306"/>
      <c r="BB788" s="306"/>
      <c r="BC788" s="306"/>
      <c r="BD788" s="306"/>
      <c r="BE788" s="306"/>
      <c r="BF788" s="306"/>
      <c r="BG788" s="306"/>
      <c r="BH788" s="306"/>
      <c r="BI788" s="306"/>
      <c r="BJ788" s="306"/>
      <c r="BK788" s="306"/>
      <c r="BL788" s="306"/>
      <c r="BM788" s="306"/>
    </row>
    <row r="789" spans="9:65" s="308" customFormat="1" x14ac:dyDescent="0.35">
      <c r="I789" s="324"/>
      <c r="K789" s="342"/>
      <c r="L789" s="342"/>
      <c r="M789" s="342"/>
      <c r="N789" s="306"/>
      <c r="O789" s="306"/>
      <c r="P789" s="306"/>
      <c r="Q789" s="306"/>
      <c r="R789" s="306"/>
      <c r="S789" s="306"/>
      <c r="T789" s="306"/>
      <c r="U789" s="306"/>
      <c r="V789" s="306"/>
      <c r="W789" s="306"/>
      <c r="X789" s="306"/>
      <c r="Y789" s="306"/>
      <c r="Z789" s="306"/>
      <c r="AA789" s="306"/>
      <c r="AB789" s="306"/>
      <c r="AC789" s="306"/>
      <c r="AD789" s="306"/>
      <c r="AE789" s="306"/>
      <c r="AF789" s="306"/>
      <c r="AG789" s="306"/>
      <c r="AH789" s="306"/>
      <c r="AI789" s="306"/>
      <c r="AJ789" s="306"/>
      <c r="AK789" s="306"/>
      <c r="AL789" s="306"/>
      <c r="AM789" s="306"/>
      <c r="AN789" s="306"/>
      <c r="AO789" s="306"/>
      <c r="AP789" s="306"/>
      <c r="AQ789" s="306"/>
      <c r="AR789" s="306"/>
      <c r="AS789" s="306"/>
      <c r="AT789" s="306"/>
      <c r="AU789" s="306"/>
      <c r="AV789" s="306"/>
      <c r="AW789" s="306"/>
      <c r="AX789" s="306"/>
      <c r="AY789" s="306"/>
      <c r="AZ789" s="306"/>
      <c r="BA789" s="306"/>
      <c r="BB789" s="306"/>
      <c r="BC789" s="306"/>
      <c r="BD789" s="306"/>
      <c r="BE789" s="306"/>
      <c r="BF789" s="306"/>
      <c r="BG789" s="306"/>
      <c r="BH789" s="306"/>
      <c r="BI789" s="306"/>
      <c r="BJ789" s="306"/>
      <c r="BK789" s="306"/>
      <c r="BL789" s="306"/>
      <c r="BM789" s="306"/>
    </row>
    <row r="790" spans="9:65" s="308" customFormat="1" x14ac:dyDescent="0.35">
      <c r="I790" s="324"/>
      <c r="K790" s="342"/>
      <c r="L790" s="342"/>
      <c r="M790" s="342"/>
      <c r="N790" s="306"/>
      <c r="O790" s="306"/>
      <c r="P790" s="306"/>
      <c r="Q790" s="306"/>
      <c r="R790" s="306"/>
      <c r="S790" s="306"/>
      <c r="T790" s="306"/>
      <c r="U790" s="306"/>
      <c r="V790" s="306"/>
      <c r="W790" s="306"/>
      <c r="X790" s="306"/>
      <c r="Y790" s="306"/>
      <c r="Z790" s="306"/>
      <c r="AA790" s="306"/>
      <c r="AB790" s="306"/>
      <c r="AC790" s="306"/>
      <c r="AD790" s="306"/>
      <c r="AE790" s="306"/>
      <c r="AF790" s="306"/>
      <c r="AG790" s="306"/>
      <c r="AH790" s="306"/>
      <c r="AI790" s="306"/>
      <c r="AJ790" s="306"/>
      <c r="AK790" s="306"/>
      <c r="AL790" s="306"/>
      <c r="AM790" s="306"/>
      <c r="AN790" s="306"/>
      <c r="AO790" s="306"/>
      <c r="AP790" s="306"/>
      <c r="AQ790" s="306"/>
      <c r="AR790" s="306"/>
      <c r="AS790" s="306"/>
      <c r="AT790" s="306"/>
      <c r="AU790" s="306"/>
      <c r="AV790" s="306"/>
      <c r="AW790" s="306"/>
      <c r="AX790" s="306"/>
      <c r="AY790" s="306"/>
      <c r="AZ790" s="306"/>
      <c r="BA790" s="306"/>
      <c r="BB790" s="306"/>
      <c r="BC790" s="306"/>
      <c r="BD790" s="306"/>
      <c r="BE790" s="306"/>
      <c r="BF790" s="306"/>
      <c r="BG790" s="306"/>
      <c r="BH790" s="306"/>
      <c r="BI790" s="306"/>
      <c r="BJ790" s="306"/>
      <c r="BK790" s="306"/>
      <c r="BL790" s="306"/>
      <c r="BM790" s="306"/>
    </row>
    <row r="791" spans="9:65" s="308" customFormat="1" x14ac:dyDescent="0.35">
      <c r="I791" s="324"/>
      <c r="K791" s="342"/>
      <c r="L791" s="342"/>
      <c r="M791" s="342"/>
      <c r="N791" s="306"/>
      <c r="O791" s="306"/>
      <c r="P791" s="306"/>
      <c r="Q791" s="306"/>
      <c r="R791" s="306"/>
      <c r="S791" s="306"/>
      <c r="T791" s="306"/>
      <c r="U791" s="306"/>
      <c r="V791" s="306"/>
      <c r="W791" s="306"/>
      <c r="X791" s="306"/>
      <c r="Y791" s="306"/>
      <c r="Z791" s="306"/>
      <c r="AA791" s="306"/>
      <c r="AB791" s="306"/>
      <c r="AC791" s="306"/>
      <c r="AD791" s="306"/>
      <c r="AE791" s="306"/>
      <c r="AF791" s="306"/>
      <c r="AG791" s="306"/>
      <c r="AH791" s="306"/>
      <c r="AI791" s="306"/>
      <c r="AJ791" s="306"/>
      <c r="AK791" s="306"/>
      <c r="AL791" s="306"/>
      <c r="AM791" s="306"/>
      <c r="AN791" s="306"/>
      <c r="AO791" s="306"/>
      <c r="AP791" s="306"/>
      <c r="AQ791" s="306"/>
      <c r="AR791" s="306"/>
      <c r="AS791" s="306"/>
      <c r="AT791" s="306"/>
      <c r="AU791" s="306"/>
      <c r="AV791" s="306"/>
      <c r="AW791" s="306"/>
      <c r="AX791" s="306"/>
      <c r="AY791" s="306"/>
      <c r="AZ791" s="306"/>
      <c r="BA791" s="306"/>
      <c r="BB791" s="306"/>
      <c r="BC791" s="306"/>
      <c r="BD791" s="306"/>
      <c r="BE791" s="306"/>
      <c r="BF791" s="306"/>
      <c r="BG791" s="306"/>
      <c r="BH791" s="306"/>
      <c r="BI791" s="306"/>
      <c r="BJ791" s="306"/>
      <c r="BK791" s="306"/>
      <c r="BL791" s="306"/>
      <c r="BM791" s="306"/>
    </row>
    <row r="792" spans="9:65" s="308" customFormat="1" x14ac:dyDescent="0.35">
      <c r="I792" s="324"/>
      <c r="K792" s="342"/>
      <c r="L792" s="342"/>
      <c r="M792" s="342"/>
      <c r="N792" s="306"/>
      <c r="O792" s="306"/>
      <c r="P792" s="306"/>
      <c r="Q792" s="306"/>
      <c r="R792" s="306"/>
      <c r="S792" s="306"/>
      <c r="T792" s="306"/>
      <c r="U792" s="306"/>
      <c r="V792" s="306"/>
      <c r="W792" s="306"/>
      <c r="X792" s="306"/>
      <c r="Y792" s="306"/>
      <c r="Z792" s="306"/>
      <c r="AA792" s="306"/>
      <c r="AB792" s="306"/>
      <c r="AC792" s="306"/>
      <c r="AD792" s="306"/>
      <c r="AE792" s="306"/>
      <c r="AF792" s="306"/>
      <c r="AG792" s="306"/>
      <c r="AH792" s="306"/>
      <c r="AI792" s="306"/>
      <c r="AJ792" s="306"/>
      <c r="AK792" s="306"/>
      <c r="AL792" s="306"/>
      <c r="AM792" s="306"/>
      <c r="AN792" s="306"/>
      <c r="AO792" s="306"/>
      <c r="AP792" s="306"/>
      <c r="AQ792" s="306"/>
      <c r="AR792" s="306"/>
      <c r="AS792" s="306"/>
      <c r="AT792" s="306"/>
      <c r="AU792" s="306"/>
      <c r="AV792" s="306"/>
      <c r="AW792" s="306"/>
      <c r="AX792" s="306"/>
      <c r="AY792" s="306"/>
      <c r="AZ792" s="306"/>
      <c r="BA792" s="306"/>
      <c r="BB792" s="306"/>
      <c r="BC792" s="306"/>
      <c r="BD792" s="306"/>
      <c r="BE792" s="306"/>
      <c r="BF792" s="306"/>
      <c r="BG792" s="306"/>
      <c r="BH792" s="306"/>
      <c r="BI792" s="306"/>
      <c r="BJ792" s="306"/>
      <c r="BK792" s="306"/>
      <c r="BL792" s="306"/>
      <c r="BM792" s="306"/>
    </row>
    <row r="793" spans="9:65" s="308" customFormat="1" x14ac:dyDescent="0.35">
      <c r="I793" s="324"/>
      <c r="K793" s="342"/>
      <c r="L793" s="342"/>
      <c r="M793" s="342"/>
      <c r="N793" s="306"/>
      <c r="O793" s="306"/>
      <c r="P793" s="306"/>
      <c r="Q793" s="306"/>
      <c r="R793" s="306"/>
      <c r="S793" s="306"/>
      <c r="T793" s="306"/>
      <c r="U793" s="306"/>
      <c r="V793" s="306"/>
      <c r="W793" s="306"/>
      <c r="X793" s="306"/>
      <c r="Y793" s="306"/>
      <c r="Z793" s="306"/>
      <c r="AA793" s="306"/>
      <c r="AB793" s="306"/>
      <c r="AC793" s="306"/>
      <c r="AD793" s="306"/>
      <c r="AE793" s="306"/>
      <c r="AF793" s="306"/>
      <c r="AG793" s="306"/>
      <c r="AH793" s="306"/>
      <c r="AI793" s="306"/>
      <c r="AJ793" s="306"/>
      <c r="AK793" s="306"/>
      <c r="AL793" s="306"/>
      <c r="AM793" s="306"/>
      <c r="AN793" s="306"/>
      <c r="AO793" s="306"/>
      <c r="AP793" s="306"/>
      <c r="AQ793" s="306"/>
      <c r="AR793" s="306"/>
      <c r="AS793" s="306"/>
      <c r="AT793" s="306"/>
      <c r="AU793" s="306"/>
      <c r="AV793" s="306"/>
      <c r="AW793" s="306"/>
      <c r="AX793" s="306"/>
      <c r="AY793" s="306"/>
      <c r="AZ793" s="306"/>
      <c r="BA793" s="306"/>
      <c r="BB793" s="306"/>
      <c r="BC793" s="306"/>
      <c r="BD793" s="306"/>
      <c r="BE793" s="306"/>
      <c r="BF793" s="306"/>
      <c r="BG793" s="306"/>
      <c r="BH793" s="306"/>
      <c r="BI793" s="306"/>
      <c r="BJ793" s="306"/>
      <c r="BK793" s="306"/>
      <c r="BL793" s="306"/>
      <c r="BM793" s="306"/>
    </row>
    <row r="794" spans="9:65" s="308" customFormat="1" x14ac:dyDescent="0.35">
      <c r="I794" s="324"/>
      <c r="K794" s="342"/>
      <c r="L794" s="342"/>
      <c r="M794" s="342"/>
      <c r="N794" s="306"/>
      <c r="O794" s="306"/>
      <c r="P794" s="306"/>
      <c r="Q794" s="306"/>
      <c r="R794" s="306"/>
      <c r="S794" s="306"/>
      <c r="T794" s="306"/>
      <c r="U794" s="306"/>
      <c r="V794" s="306"/>
      <c r="W794" s="306"/>
      <c r="X794" s="306"/>
      <c r="Y794" s="306"/>
      <c r="Z794" s="306"/>
      <c r="AA794" s="306"/>
      <c r="AB794" s="306"/>
      <c r="AC794" s="306"/>
      <c r="AD794" s="306"/>
      <c r="AE794" s="306"/>
      <c r="AF794" s="306"/>
      <c r="AG794" s="306"/>
      <c r="AH794" s="306"/>
      <c r="AI794" s="306"/>
      <c r="AJ794" s="306"/>
      <c r="AK794" s="306"/>
      <c r="AL794" s="306"/>
      <c r="AM794" s="306"/>
      <c r="AN794" s="306"/>
      <c r="AO794" s="306"/>
      <c r="AP794" s="306"/>
      <c r="AQ794" s="306"/>
      <c r="AR794" s="306"/>
      <c r="AS794" s="306"/>
      <c r="AT794" s="306"/>
      <c r="AU794" s="306"/>
      <c r="AV794" s="306"/>
      <c r="AW794" s="306"/>
      <c r="AX794" s="306"/>
      <c r="AY794" s="306"/>
      <c r="AZ794" s="306"/>
      <c r="BA794" s="306"/>
      <c r="BB794" s="306"/>
      <c r="BC794" s="306"/>
      <c r="BD794" s="306"/>
      <c r="BE794" s="306"/>
      <c r="BF794" s="306"/>
      <c r="BG794" s="306"/>
      <c r="BH794" s="306"/>
      <c r="BI794" s="306"/>
      <c r="BJ794" s="306"/>
      <c r="BK794" s="306"/>
      <c r="BL794" s="306"/>
      <c r="BM794" s="306"/>
    </row>
    <row r="795" spans="9:65" s="308" customFormat="1" x14ac:dyDescent="0.35">
      <c r="I795" s="324"/>
      <c r="K795" s="342"/>
      <c r="L795" s="342"/>
      <c r="M795" s="342"/>
      <c r="N795" s="306"/>
      <c r="O795" s="306"/>
      <c r="P795" s="306"/>
      <c r="Q795" s="306"/>
      <c r="R795" s="306"/>
      <c r="S795" s="306"/>
      <c r="T795" s="306"/>
      <c r="U795" s="306"/>
      <c r="V795" s="306"/>
      <c r="W795" s="306"/>
      <c r="X795" s="306"/>
      <c r="Y795" s="306"/>
      <c r="Z795" s="306"/>
      <c r="AA795" s="306"/>
      <c r="AB795" s="306"/>
      <c r="AC795" s="306"/>
      <c r="AD795" s="306"/>
      <c r="AE795" s="306"/>
      <c r="AF795" s="306"/>
      <c r="AG795" s="306"/>
      <c r="AH795" s="306"/>
      <c r="AI795" s="306"/>
      <c r="AJ795" s="306"/>
      <c r="AK795" s="306"/>
      <c r="AL795" s="306"/>
      <c r="AM795" s="306"/>
      <c r="AN795" s="306"/>
      <c r="AO795" s="306"/>
      <c r="AP795" s="306"/>
      <c r="AQ795" s="306"/>
      <c r="AR795" s="306"/>
      <c r="AS795" s="306"/>
      <c r="AT795" s="306"/>
      <c r="AU795" s="306"/>
      <c r="AV795" s="306"/>
      <c r="AW795" s="306"/>
      <c r="AX795" s="306"/>
      <c r="AY795" s="306"/>
      <c r="AZ795" s="306"/>
      <c r="BA795" s="306"/>
      <c r="BB795" s="306"/>
      <c r="BC795" s="306"/>
      <c r="BD795" s="306"/>
      <c r="BE795" s="306"/>
      <c r="BF795" s="306"/>
      <c r="BG795" s="306"/>
      <c r="BH795" s="306"/>
      <c r="BI795" s="306"/>
      <c r="BJ795" s="306"/>
      <c r="BK795" s="306"/>
      <c r="BL795" s="306"/>
      <c r="BM795" s="306"/>
    </row>
    <row r="796" spans="9:65" s="308" customFormat="1" x14ac:dyDescent="0.35">
      <c r="I796" s="324"/>
      <c r="K796" s="342"/>
      <c r="L796" s="342"/>
      <c r="M796" s="342"/>
      <c r="N796" s="306"/>
      <c r="O796" s="306"/>
      <c r="P796" s="306"/>
      <c r="Q796" s="306"/>
      <c r="R796" s="306"/>
      <c r="S796" s="306"/>
      <c r="T796" s="306"/>
      <c r="U796" s="306"/>
      <c r="V796" s="306"/>
      <c r="W796" s="306"/>
      <c r="X796" s="306"/>
      <c r="Y796" s="306"/>
      <c r="Z796" s="306"/>
      <c r="AA796" s="306"/>
      <c r="AB796" s="306"/>
      <c r="AC796" s="306"/>
      <c r="AD796" s="306"/>
      <c r="AE796" s="306"/>
      <c r="AF796" s="306"/>
      <c r="AG796" s="306"/>
      <c r="AH796" s="306"/>
      <c r="AI796" s="306"/>
      <c r="AJ796" s="306"/>
      <c r="AK796" s="306"/>
      <c r="AL796" s="306"/>
      <c r="AM796" s="306"/>
      <c r="AN796" s="306"/>
      <c r="AO796" s="306"/>
      <c r="AP796" s="306"/>
      <c r="AQ796" s="306"/>
      <c r="AR796" s="306"/>
      <c r="AS796" s="306"/>
      <c r="AT796" s="306"/>
      <c r="AU796" s="306"/>
      <c r="AV796" s="306"/>
      <c r="AW796" s="306"/>
      <c r="AX796" s="306"/>
      <c r="AY796" s="306"/>
      <c r="AZ796" s="306"/>
      <c r="BA796" s="306"/>
      <c r="BB796" s="306"/>
      <c r="BC796" s="306"/>
      <c r="BD796" s="306"/>
      <c r="BE796" s="306"/>
      <c r="BF796" s="306"/>
      <c r="BG796" s="306"/>
      <c r="BH796" s="306"/>
      <c r="BI796" s="306"/>
      <c r="BJ796" s="306"/>
      <c r="BK796" s="306"/>
      <c r="BL796" s="306"/>
      <c r="BM796" s="306"/>
    </row>
    <row r="797" spans="9:65" s="308" customFormat="1" x14ac:dyDescent="0.35">
      <c r="I797" s="324"/>
      <c r="K797" s="342"/>
      <c r="L797" s="342"/>
      <c r="M797" s="342"/>
      <c r="N797" s="306"/>
      <c r="O797" s="306"/>
      <c r="P797" s="306"/>
      <c r="Q797" s="306"/>
      <c r="R797" s="306"/>
      <c r="S797" s="306"/>
      <c r="T797" s="306"/>
      <c r="U797" s="306"/>
      <c r="V797" s="306"/>
      <c r="W797" s="306"/>
      <c r="X797" s="306"/>
      <c r="Y797" s="306"/>
      <c r="Z797" s="306"/>
      <c r="AA797" s="306"/>
      <c r="AB797" s="306"/>
      <c r="AC797" s="306"/>
      <c r="AD797" s="306"/>
      <c r="AE797" s="306"/>
      <c r="AF797" s="306"/>
      <c r="AG797" s="306"/>
      <c r="AH797" s="306"/>
      <c r="AI797" s="306"/>
      <c r="AJ797" s="306"/>
      <c r="AK797" s="306"/>
      <c r="AL797" s="306"/>
      <c r="AM797" s="306"/>
      <c r="AN797" s="306"/>
      <c r="AO797" s="306"/>
      <c r="AP797" s="306"/>
      <c r="AQ797" s="306"/>
      <c r="AR797" s="306"/>
      <c r="AS797" s="306"/>
      <c r="AT797" s="306"/>
      <c r="AU797" s="306"/>
      <c r="AV797" s="306"/>
      <c r="AW797" s="306"/>
      <c r="AX797" s="306"/>
      <c r="AY797" s="306"/>
      <c r="AZ797" s="306"/>
      <c r="BA797" s="306"/>
      <c r="BB797" s="306"/>
      <c r="BC797" s="306"/>
      <c r="BD797" s="306"/>
      <c r="BE797" s="306"/>
      <c r="BF797" s="306"/>
      <c r="BG797" s="306"/>
      <c r="BH797" s="306"/>
      <c r="BI797" s="306"/>
      <c r="BJ797" s="306"/>
      <c r="BK797" s="306"/>
      <c r="BL797" s="306"/>
      <c r="BM797" s="306"/>
    </row>
    <row r="798" spans="9:65" s="308" customFormat="1" x14ac:dyDescent="0.35">
      <c r="I798" s="324"/>
      <c r="K798" s="342"/>
      <c r="L798" s="342"/>
      <c r="M798" s="342"/>
      <c r="N798" s="306"/>
      <c r="O798" s="306"/>
      <c r="P798" s="306"/>
      <c r="Q798" s="306"/>
      <c r="R798" s="306"/>
      <c r="S798" s="306"/>
      <c r="T798" s="306"/>
      <c r="U798" s="306"/>
      <c r="V798" s="306"/>
      <c r="W798" s="306"/>
      <c r="X798" s="306"/>
      <c r="Y798" s="306"/>
      <c r="Z798" s="306"/>
      <c r="AA798" s="306"/>
      <c r="AB798" s="306"/>
      <c r="AC798" s="306"/>
      <c r="AD798" s="306"/>
      <c r="AE798" s="306"/>
      <c r="AF798" s="306"/>
      <c r="AG798" s="306"/>
      <c r="AH798" s="306"/>
      <c r="AI798" s="306"/>
      <c r="AJ798" s="306"/>
      <c r="AK798" s="306"/>
      <c r="AL798" s="306"/>
      <c r="AM798" s="306"/>
      <c r="AN798" s="306"/>
      <c r="AO798" s="306"/>
      <c r="AP798" s="306"/>
      <c r="AQ798" s="306"/>
      <c r="AR798" s="306"/>
      <c r="AS798" s="306"/>
      <c r="AT798" s="306"/>
      <c r="AU798" s="306"/>
      <c r="AV798" s="306"/>
      <c r="AW798" s="306"/>
      <c r="AX798" s="306"/>
      <c r="AY798" s="306"/>
      <c r="AZ798" s="306"/>
      <c r="BA798" s="306"/>
      <c r="BB798" s="306"/>
      <c r="BC798" s="306"/>
      <c r="BD798" s="306"/>
      <c r="BE798" s="306"/>
      <c r="BF798" s="306"/>
      <c r="BG798" s="306"/>
      <c r="BH798" s="306"/>
      <c r="BI798" s="306"/>
      <c r="BJ798" s="306"/>
      <c r="BK798" s="306"/>
      <c r="BL798" s="306"/>
      <c r="BM798" s="306"/>
    </row>
    <row r="799" spans="9:65" s="308" customFormat="1" x14ac:dyDescent="0.35">
      <c r="I799" s="324"/>
      <c r="K799" s="342"/>
      <c r="L799" s="342"/>
      <c r="M799" s="342"/>
      <c r="N799" s="306"/>
      <c r="O799" s="306"/>
      <c r="P799" s="306"/>
      <c r="Q799" s="306"/>
      <c r="R799" s="306"/>
      <c r="S799" s="306"/>
      <c r="T799" s="306"/>
      <c r="U799" s="306"/>
      <c r="V799" s="306"/>
      <c r="W799" s="306"/>
      <c r="X799" s="306"/>
      <c r="Y799" s="306"/>
      <c r="Z799" s="306"/>
      <c r="AA799" s="306"/>
      <c r="AB799" s="306"/>
      <c r="AC799" s="306"/>
      <c r="AD799" s="306"/>
      <c r="AE799" s="306"/>
      <c r="AF799" s="306"/>
      <c r="AG799" s="306"/>
      <c r="AH799" s="306"/>
      <c r="AI799" s="306"/>
      <c r="AJ799" s="306"/>
      <c r="AK799" s="306"/>
      <c r="AL799" s="306"/>
      <c r="AM799" s="306"/>
      <c r="AN799" s="306"/>
      <c r="AO799" s="306"/>
      <c r="AP799" s="306"/>
      <c r="AQ799" s="306"/>
      <c r="AR799" s="306"/>
      <c r="AS799" s="306"/>
      <c r="AT799" s="306"/>
      <c r="AU799" s="306"/>
      <c r="AV799" s="306"/>
      <c r="AW799" s="306"/>
      <c r="AX799" s="306"/>
      <c r="AY799" s="306"/>
      <c r="AZ799" s="306"/>
      <c r="BA799" s="306"/>
      <c r="BB799" s="306"/>
      <c r="BC799" s="306"/>
      <c r="BD799" s="306"/>
      <c r="BE799" s="306"/>
      <c r="BF799" s="306"/>
      <c r="BG799" s="306"/>
      <c r="BH799" s="306"/>
      <c r="BI799" s="306"/>
      <c r="BJ799" s="306"/>
      <c r="BK799" s="306"/>
      <c r="BL799" s="306"/>
      <c r="BM799" s="306"/>
    </row>
    <row r="800" spans="9:65" s="308" customFormat="1" x14ac:dyDescent="0.35">
      <c r="I800" s="324"/>
      <c r="K800" s="342"/>
      <c r="L800" s="342"/>
      <c r="M800" s="342"/>
      <c r="N800" s="306"/>
      <c r="O800" s="306"/>
      <c r="P800" s="306"/>
      <c r="Q800" s="306"/>
      <c r="R800" s="306"/>
      <c r="S800" s="306"/>
      <c r="T800" s="306"/>
      <c r="U800" s="306"/>
      <c r="V800" s="306"/>
      <c r="W800" s="306"/>
      <c r="X800" s="306"/>
      <c r="Y800" s="306"/>
      <c r="Z800" s="306"/>
      <c r="AA800" s="306"/>
      <c r="AB800" s="306"/>
      <c r="AC800" s="306"/>
      <c r="AD800" s="306"/>
      <c r="AE800" s="306"/>
      <c r="AF800" s="306"/>
      <c r="AG800" s="306"/>
      <c r="AH800" s="306"/>
      <c r="AI800" s="306"/>
      <c r="AJ800" s="306"/>
      <c r="AK800" s="306"/>
      <c r="AL800" s="306"/>
      <c r="AM800" s="306"/>
      <c r="AN800" s="306"/>
      <c r="AO800" s="306"/>
      <c r="AP800" s="306"/>
      <c r="AQ800" s="306"/>
      <c r="AR800" s="306"/>
      <c r="AS800" s="306"/>
      <c r="AT800" s="306"/>
      <c r="AU800" s="306"/>
      <c r="AV800" s="306"/>
      <c r="AW800" s="306"/>
      <c r="AX800" s="306"/>
      <c r="AY800" s="306"/>
      <c r="AZ800" s="306"/>
      <c r="BA800" s="306"/>
      <c r="BB800" s="306"/>
      <c r="BC800" s="306"/>
      <c r="BD800" s="306"/>
      <c r="BE800" s="306"/>
      <c r="BF800" s="306"/>
      <c r="BG800" s="306"/>
      <c r="BH800" s="306"/>
      <c r="BI800" s="306"/>
      <c r="BJ800" s="306"/>
      <c r="BK800" s="306"/>
      <c r="BL800" s="306"/>
      <c r="BM800" s="306"/>
    </row>
    <row r="801" spans="9:65" s="308" customFormat="1" x14ac:dyDescent="0.35">
      <c r="I801" s="324"/>
      <c r="K801" s="342"/>
      <c r="L801" s="342"/>
      <c r="M801" s="342"/>
      <c r="N801" s="306"/>
      <c r="O801" s="306"/>
      <c r="P801" s="306"/>
      <c r="Q801" s="306"/>
      <c r="R801" s="306"/>
      <c r="S801" s="306"/>
      <c r="T801" s="306"/>
      <c r="U801" s="306"/>
      <c r="V801" s="306"/>
      <c r="W801" s="306"/>
      <c r="X801" s="306"/>
      <c r="Y801" s="306"/>
      <c r="Z801" s="306"/>
      <c r="AA801" s="306"/>
      <c r="AB801" s="306"/>
      <c r="AC801" s="306"/>
      <c r="AD801" s="306"/>
      <c r="AE801" s="306"/>
      <c r="AF801" s="306"/>
      <c r="AG801" s="306"/>
      <c r="AH801" s="306"/>
      <c r="AI801" s="306"/>
      <c r="AJ801" s="306"/>
      <c r="AK801" s="306"/>
      <c r="AL801" s="306"/>
      <c r="AM801" s="306"/>
      <c r="AN801" s="306"/>
      <c r="AO801" s="306"/>
      <c r="AP801" s="306"/>
      <c r="AQ801" s="306"/>
      <c r="AR801" s="306"/>
      <c r="AS801" s="306"/>
      <c r="AT801" s="306"/>
      <c r="AU801" s="306"/>
      <c r="AV801" s="306"/>
      <c r="AW801" s="306"/>
      <c r="AX801" s="306"/>
      <c r="AY801" s="306"/>
      <c r="AZ801" s="306"/>
      <c r="BA801" s="306"/>
      <c r="BB801" s="306"/>
      <c r="BC801" s="306"/>
      <c r="BD801" s="306"/>
      <c r="BE801" s="306"/>
      <c r="BF801" s="306"/>
      <c r="BG801" s="306"/>
      <c r="BH801" s="306"/>
      <c r="BI801" s="306"/>
      <c r="BJ801" s="306"/>
      <c r="BK801" s="306"/>
      <c r="BL801" s="306"/>
      <c r="BM801" s="306"/>
    </row>
    <row r="802" spans="9:65" s="308" customFormat="1" x14ac:dyDescent="0.35">
      <c r="I802" s="324"/>
      <c r="K802" s="342"/>
      <c r="L802" s="342"/>
      <c r="M802" s="342"/>
      <c r="N802" s="306"/>
      <c r="O802" s="306"/>
      <c r="P802" s="306"/>
      <c r="Q802" s="306"/>
      <c r="R802" s="306"/>
      <c r="S802" s="306"/>
      <c r="T802" s="306"/>
      <c r="U802" s="306"/>
      <c r="V802" s="306"/>
      <c r="W802" s="306"/>
      <c r="X802" s="306"/>
      <c r="Y802" s="306"/>
      <c r="Z802" s="306"/>
      <c r="AA802" s="306"/>
      <c r="AB802" s="306"/>
      <c r="AC802" s="306"/>
      <c r="AD802" s="306"/>
      <c r="AE802" s="306"/>
      <c r="AF802" s="306"/>
      <c r="AG802" s="306"/>
      <c r="AH802" s="306"/>
      <c r="AI802" s="306"/>
      <c r="AJ802" s="306"/>
      <c r="AK802" s="306"/>
      <c r="AL802" s="306"/>
      <c r="AM802" s="306"/>
      <c r="AN802" s="306"/>
      <c r="AO802" s="306"/>
      <c r="AP802" s="306"/>
      <c r="AQ802" s="306"/>
      <c r="AR802" s="306"/>
      <c r="AS802" s="306"/>
      <c r="AT802" s="306"/>
      <c r="AU802" s="306"/>
      <c r="AV802" s="306"/>
      <c r="AW802" s="306"/>
      <c r="AX802" s="306"/>
      <c r="AY802" s="306"/>
      <c r="AZ802" s="306"/>
      <c r="BA802" s="306"/>
      <c r="BB802" s="306"/>
      <c r="BC802" s="306"/>
      <c r="BD802" s="306"/>
      <c r="BE802" s="306"/>
      <c r="BF802" s="306"/>
      <c r="BG802" s="306"/>
      <c r="BH802" s="306"/>
      <c r="BI802" s="306"/>
      <c r="BJ802" s="306"/>
      <c r="BK802" s="306"/>
      <c r="BL802" s="306"/>
      <c r="BM802" s="306"/>
    </row>
    <row r="803" spans="9:65" s="308" customFormat="1" x14ac:dyDescent="0.35">
      <c r="I803" s="324"/>
      <c r="K803" s="342"/>
      <c r="L803" s="342"/>
      <c r="M803" s="342"/>
      <c r="N803" s="306"/>
      <c r="O803" s="306"/>
      <c r="P803" s="306"/>
      <c r="Q803" s="306"/>
      <c r="R803" s="306"/>
      <c r="S803" s="306"/>
      <c r="T803" s="306"/>
      <c r="U803" s="306"/>
      <c r="V803" s="306"/>
      <c r="W803" s="306"/>
      <c r="X803" s="306"/>
      <c r="Y803" s="306"/>
      <c r="Z803" s="306"/>
      <c r="AA803" s="306"/>
      <c r="AB803" s="306"/>
      <c r="AC803" s="306"/>
      <c r="AD803" s="306"/>
      <c r="AE803" s="306"/>
      <c r="AF803" s="306"/>
      <c r="AG803" s="306"/>
      <c r="AH803" s="306"/>
      <c r="AI803" s="306"/>
      <c r="AJ803" s="306"/>
      <c r="AK803" s="306"/>
      <c r="AL803" s="306"/>
      <c r="AM803" s="306"/>
      <c r="AN803" s="306"/>
      <c r="AO803" s="306"/>
      <c r="AP803" s="306"/>
      <c r="AQ803" s="306"/>
      <c r="AR803" s="306"/>
      <c r="AS803" s="306"/>
      <c r="AT803" s="306"/>
      <c r="AU803" s="306"/>
      <c r="AV803" s="306"/>
      <c r="AW803" s="306"/>
      <c r="AX803" s="306"/>
      <c r="AY803" s="306"/>
      <c r="AZ803" s="306"/>
      <c r="BA803" s="306"/>
      <c r="BB803" s="306"/>
      <c r="BC803" s="306"/>
      <c r="BD803" s="306"/>
      <c r="BE803" s="306"/>
      <c r="BF803" s="306"/>
      <c r="BG803" s="306"/>
      <c r="BH803" s="306"/>
      <c r="BI803" s="306"/>
      <c r="BJ803" s="306"/>
      <c r="BK803" s="306"/>
      <c r="BL803" s="306"/>
      <c r="BM803" s="306"/>
    </row>
    <row r="804" spans="9:65" s="308" customFormat="1" x14ac:dyDescent="0.35">
      <c r="I804" s="324"/>
      <c r="K804" s="342"/>
      <c r="L804" s="342"/>
      <c r="M804" s="342"/>
      <c r="N804" s="306"/>
      <c r="O804" s="306"/>
      <c r="P804" s="306"/>
      <c r="Q804" s="306"/>
      <c r="R804" s="306"/>
      <c r="S804" s="306"/>
      <c r="T804" s="306"/>
      <c r="U804" s="306"/>
      <c r="V804" s="306"/>
      <c r="W804" s="306"/>
      <c r="X804" s="306"/>
      <c r="Y804" s="306"/>
      <c r="Z804" s="306"/>
      <c r="AA804" s="306"/>
      <c r="AB804" s="306"/>
      <c r="AC804" s="306"/>
      <c r="AD804" s="306"/>
      <c r="AE804" s="306"/>
      <c r="AF804" s="306"/>
      <c r="AG804" s="306"/>
      <c r="AH804" s="306"/>
      <c r="AI804" s="306"/>
      <c r="AJ804" s="306"/>
      <c r="AK804" s="306"/>
      <c r="AL804" s="306"/>
      <c r="AM804" s="306"/>
      <c r="AN804" s="306"/>
      <c r="AO804" s="306"/>
      <c r="AP804" s="306"/>
      <c r="AQ804" s="306"/>
      <c r="AR804" s="306"/>
      <c r="AS804" s="306"/>
      <c r="AT804" s="306"/>
      <c r="AU804" s="306"/>
      <c r="AV804" s="306"/>
      <c r="AW804" s="306"/>
      <c r="AX804" s="306"/>
      <c r="AY804" s="306"/>
      <c r="AZ804" s="306"/>
      <c r="BA804" s="306"/>
      <c r="BB804" s="306"/>
      <c r="BC804" s="306"/>
      <c r="BD804" s="306"/>
      <c r="BE804" s="306"/>
      <c r="BF804" s="306"/>
      <c r="BG804" s="306"/>
      <c r="BH804" s="306"/>
      <c r="BI804" s="306"/>
      <c r="BJ804" s="306"/>
      <c r="BK804" s="306"/>
      <c r="BL804" s="306"/>
      <c r="BM804" s="306"/>
    </row>
    <row r="805" spans="9:65" s="308" customFormat="1" x14ac:dyDescent="0.35">
      <c r="I805" s="324"/>
      <c r="K805" s="342"/>
      <c r="L805" s="342"/>
      <c r="M805" s="342"/>
      <c r="N805" s="306"/>
      <c r="O805" s="306"/>
      <c r="P805" s="306"/>
      <c r="Q805" s="306"/>
      <c r="R805" s="306"/>
      <c r="S805" s="306"/>
      <c r="T805" s="306"/>
      <c r="U805" s="306"/>
      <c r="V805" s="306"/>
      <c r="W805" s="306"/>
      <c r="X805" s="306"/>
      <c r="Y805" s="306"/>
      <c r="Z805" s="306"/>
      <c r="AA805" s="306"/>
      <c r="AB805" s="306"/>
      <c r="AC805" s="306"/>
      <c r="AD805" s="306"/>
      <c r="AE805" s="306"/>
      <c r="AF805" s="306"/>
      <c r="AG805" s="306"/>
      <c r="AH805" s="306"/>
      <c r="AI805" s="306"/>
      <c r="AJ805" s="306"/>
      <c r="AK805" s="306"/>
      <c r="AL805" s="306"/>
      <c r="AM805" s="306"/>
      <c r="AN805" s="306"/>
      <c r="AO805" s="306"/>
      <c r="AP805" s="306"/>
      <c r="AQ805" s="306"/>
      <c r="AR805" s="306"/>
      <c r="AS805" s="306"/>
      <c r="AT805" s="306"/>
      <c r="AU805" s="306"/>
      <c r="AV805" s="306"/>
      <c r="AW805" s="306"/>
      <c r="AX805" s="306"/>
      <c r="AY805" s="306"/>
      <c r="AZ805" s="306"/>
      <c r="BA805" s="306"/>
      <c r="BB805" s="306"/>
      <c r="BC805" s="306"/>
      <c r="BD805" s="306"/>
      <c r="BE805" s="306"/>
      <c r="BF805" s="306"/>
      <c r="BG805" s="306"/>
      <c r="BH805" s="306"/>
      <c r="BI805" s="306"/>
      <c r="BJ805" s="306"/>
      <c r="BK805" s="306"/>
      <c r="BL805" s="306"/>
      <c r="BM805" s="306"/>
    </row>
    <row r="806" spans="9:65" s="308" customFormat="1" x14ac:dyDescent="0.35">
      <c r="I806" s="324"/>
      <c r="K806" s="342"/>
      <c r="L806" s="342"/>
      <c r="M806" s="342"/>
      <c r="N806" s="306"/>
      <c r="O806" s="306"/>
      <c r="P806" s="306"/>
      <c r="Q806" s="306"/>
      <c r="R806" s="306"/>
      <c r="S806" s="306"/>
      <c r="T806" s="306"/>
      <c r="U806" s="306"/>
      <c r="V806" s="306"/>
      <c r="W806" s="306"/>
      <c r="X806" s="306"/>
      <c r="Y806" s="306"/>
      <c r="Z806" s="306"/>
      <c r="AA806" s="306"/>
      <c r="AB806" s="306"/>
      <c r="AC806" s="306"/>
      <c r="AD806" s="306"/>
      <c r="AE806" s="306"/>
      <c r="AF806" s="306"/>
      <c r="AG806" s="306"/>
      <c r="AH806" s="306"/>
      <c r="AI806" s="306"/>
      <c r="AJ806" s="306"/>
      <c r="AK806" s="306"/>
      <c r="AL806" s="306"/>
      <c r="AM806" s="306"/>
      <c r="AN806" s="306"/>
      <c r="AO806" s="306"/>
      <c r="AP806" s="306"/>
      <c r="AQ806" s="306"/>
      <c r="AR806" s="306"/>
      <c r="AS806" s="306"/>
      <c r="AT806" s="306"/>
      <c r="AU806" s="306"/>
      <c r="AV806" s="306"/>
      <c r="AW806" s="306"/>
      <c r="AX806" s="306"/>
      <c r="AY806" s="306"/>
      <c r="AZ806" s="306"/>
      <c r="BA806" s="306"/>
      <c r="BB806" s="306"/>
      <c r="BC806" s="306"/>
      <c r="BD806" s="306"/>
      <c r="BE806" s="306"/>
      <c r="BF806" s="306"/>
      <c r="BG806" s="306"/>
      <c r="BH806" s="306"/>
      <c r="BI806" s="306"/>
      <c r="BJ806" s="306"/>
      <c r="BK806" s="306"/>
      <c r="BL806" s="306"/>
      <c r="BM806" s="306"/>
    </row>
    <row r="807" spans="9:65" s="308" customFormat="1" x14ac:dyDescent="0.35">
      <c r="I807" s="324"/>
      <c r="K807" s="342"/>
      <c r="L807" s="342"/>
      <c r="M807" s="342"/>
      <c r="N807" s="306"/>
      <c r="O807" s="306"/>
      <c r="P807" s="306"/>
      <c r="Q807" s="306"/>
      <c r="R807" s="306"/>
      <c r="S807" s="306"/>
      <c r="T807" s="306"/>
      <c r="U807" s="306"/>
      <c r="V807" s="306"/>
      <c r="W807" s="306"/>
      <c r="X807" s="306"/>
      <c r="Y807" s="306"/>
      <c r="Z807" s="306"/>
      <c r="AA807" s="306"/>
      <c r="AB807" s="306"/>
      <c r="AC807" s="306"/>
      <c r="AD807" s="306"/>
      <c r="AE807" s="306"/>
      <c r="AF807" s="306"/>
      <c r="AG807" s="306"/>
      <c r="AH807" s="306"/>
      <c r="AI807" s="306"/>
      <c r="AJ807" s="306"/>
      <c r="AK807" s="306"/>
      <c r="AL807" s="306"/>
      <c r="AM807" s="306"/>
      <c r="AN807" s="306"/>
      <c r="AO807" s="306"/>
      <c r="AP807" s="306"/>
      <c r="AQ807" s="306"/>
      <c r="AR807" s="306"/>
      <c r="AS807" s="306"/>
      <c r="AT807" s="306"/>
      <c r="AU807" s="306"/>
      <c r="AV807" s="306"/>
      <c r="AW807" s="306"/>
      <c r="AX807" s="306"/>
      <c r="AY807" s="306"/>
      <c r="AZ807" s="306"/>
      <c r="BA807" s="306"/>
      <c r="BB807" s="306"/>
      <c r="BC807" s="306"/>
      <c r="BD807" s="306"/>
      <c r="BE807" s="306"/>
      <c r="BF807" s="306"/>
      <c r="BG807" s="306"/>
      <c r="BH807" s="306"/>
      <c r="BI807" s="306"/>
      <c r="BJ807" s="306"/>
      <c r="BK807" s="306"/>
      <c r="BL807" s="306"/>
      <c r="BM807" s="306"/>
    </row>
    <row r="808" spans="9:65" s="308" customFormat="1" x14ac:dyDescent="0.35">
      <c r="I808" s="324"/>
      <c r="K808" s="342"/>
      <c r="L808" s="342"/>
      <c r="M808" s="342"/>
      <c r="N808" s="306"/>
      <c r="O808" s="306"/>
      <c r="P808" s="306"/>
      <c r="Q808" s="306"/>
      <c r="R808" s="306"/>
      <c r="S808" s="306"/>
      <c r="T808" s="306"/>
      <c r="U808" s="306"/>
      <c r="V808" s="306"/>
      <c r="W808" s="306"/>
      <c r="X808" s="306"/>
      <c r="Y808" s="306"/>
      <c r="Z808" s="306"/>
      <c r="AA808" s="306"/>
      <c r="AB808" s="306"/>
      <c r="AC808" s="306"/>
      <c r="AD808" s="306"/>
      <c r="AE808" s="306"/>
      <c r="AF808" s="306"/>
      <c r="AG808" s="306"/>
      <c r="AH808" s="306"/>
      <c r="AI808" s="306"/>
      <c r="AJ808" s="306"/>
      <c r="AK808" s="306"/>
      <c r="AL808" s="306"/>
      <c r="AM808" s="306"/>
      <c r="AN808" s="306"/>
      <c r="AO808" s="306"/>
      <c r="AP808" s="306"/>
      <c r="AQ808" s="306"/>
      <c r="AR808" s="306"/>
      <c r="AS808" s="306"/>
      <c r="AT808" s="306"/>
      <c r="AU808" s="306"/>
      <c r="AV808" s="306"/>
      <c r="AW808" s="306"/>
      <c r="AX808" s="306"/>
      <c r="AY808" s="306"/>
      <c r="AZ808" s="306"/>
      <c r="BA808" s="306"/>
      <c r="BB808" s="306"/>
      <c r="BC808" s="306"/>
      <c r="BD808" s="306"/>
      <c r="BE808" s="306"/>
      <c r="BF808" s="306"/>
      <c r="BG808" s="306"/>
      <c r="BH808" s="306"/>
      <c r="BI808" s="306"/>
      <c r="BJ808" s="306"/>
      <c r="BK808" s="306"/>
      <c r="BL808" s="306"/>
      <c r="BM808" s="306"/>
    </row>
    <row r="809" spans="9:65" s="308" customFormat="1" x14ac:dyDescent="0.35">
      <c r="I809" s="324"/>
      <c r="K809" s="342"/>
      <c r="L809" s="342"/>
      <c r="M809" s="342"/>
      <c r="N809" s="306"/>
      <c r="O809" s="306"/>
      <c r="P809" s="306"/>
      <c r="Q809" s="306"/>
      <c r="R809" s="306"/>
      <c r="S809" s="306"/>
      <c r="T809" s="306"/>
      <c r="U809" s="306"/>
      <c r="V809" s="306"/>
      <c r="W809" s="306"/>
      <c r="X809" s="306"/>
      <c r="Y809" s="306"/>
      <c r="Z809" s="306"/>
      <c r="AA809" s="306"/>
      <c r="AB809" s="306"/>
      <c r="AC809" s="306"/>
      <c r="AD809" s="306"/>
      <c r="AE809" s="306"/>
      <c r="AF809" s="306"/>
      <c r="AG809" s="306"/>
      <c r="AH809" s="306"/>
      <c r="AI809" s="306"/>
      <c r="AJ809" s="306"/>
      <c r="AK809" s="306"/>
      <c r="AL809" s="306"/>
      <c r="AM809" s="306"/>
      <c r="AN809" s="306"/>
      <c r="AO809" s="306"/>
      <c r="AP809" s="306"/>
      <c r="AQ809" s="306"/>
      <c r="AR809" s="306"/>
      <c r="AS809" s="306"/>
      <c r="AT809" s="306"/>
      <c r="AU809" s="306"/>
      <c r="AV809" s="306"/>
      <c r="AW809" s="306"/>
      <c r="AX809" s="306"/>
      <c r="AY809" s="306"/>
      <c r="AZ809" s="306"/>
      <c r="BA809" s="306"/>
      <c r="BB809" s="306"/>
      <c r="BC809" s="306"/>
      <c r="BD809" s="306"/>
      <c r="BE809" s="306"/>
      <c r="BF809" s="306"/>
      <c r="BG809" s="306"/>
      <c r="BH809" s="306"/>
      <c r="BI809" s="306"/>
      <c r="BJ809" s="306"/>
      <c r="BK809" s="306"/>
      <c r="BL809" s="306"/>
      <c r="BM809" s="306"/>
    </row>
    <row r="810" spans="9:65" s="308" customFormat="1" x14ac:dyDescent="0.35">
      <c r="I810" s="324"/>
      <c r="K810" s="342"/>
      <c r="L810" s="342"/>
      <c r="M810" s="342"/>
      <c r="N810" s="306"/>
      <c r="O810" s="306"/>
      <c r="P810" s="306"/>
      <c r="Q810" s="306"/>
      <c r="R810" s="306"/>
      <c r="S810" s="306"/>
      <c r="T810" s="306"/>
      <c r="U810" s="306"/>
      <c r="V810" s="306"/>
      <c r="W810" s="306"/>
      <c r="X810" s="306"/>
      <c r="Y810" s="306"/>
      <c r="Z810" s="306"/>
      <c r="AA810" s="306"/>
      <c r="AB810" s="306"/>
      <c r="AC810" s="306"/>
      <c r="AD810" s="306"/>
      <c r="AE810" s="306"/>
      <c r="AF810" s="306"/>
      <c r="AG810" s="306"/>
      <c r="AH810" s="306"/>
      <c r="AI810" s="306"/>
      <c r="AJ810" s="306"/>
      <c r="AK810" s="306"/>
      <c r="AL810" s="306"/>
      <c r="AM810" s="306"/>
      <c r="AN810" s="306"/>
      <c r="AO810" s="306"/>
      <c r="AP810" s="306"/>
      <c r="AQ810" s="306"/>
      <c r="AR810" s="306"/>
      <c r="AS810" s="306"/>
      <c r="AT810" s="306"/>
      <c r="AU810" s="306"/>
      <c r="AV810" s="306"/>
      <c r="AW810" s="306"/>
      <c r="AX810" s="306"/>
      <c r="AY810" s="306"/>
      <c r="AZ810" s="306"/>
      <c r="BA810" s="306"/>
      <c r="BB810" s="306"/>
      <c r="BC810" s="306"/>
      <c r="BD810" s="306"/>
      <c r="BE810" s="306"/>
      <c r="BF810" s="306"/>
      <c r="BG810" s="306"/>
      <c r="BH810" s="306"/>
      <c r="BI810" s="306"/>
      <c r="BJ810" s="306"/>
      <c r="BK810" s="306"/>
      <c r="BL810" s="306"/>
      <c r="BM810" s="306"/>
    </row>
    <row r="811" spans="9:65" s="308" customFormat="1" x14ac:dyDescent="0.35">
      <c r="I811" s="324"/>
      <c r="K811" s="342"/>
      <c r="L811" s="342"/>
      <c r="M811" s="342"/>
      <c r="N811" s="306"/>
      <c r="O811" s="306"/>
      <c r="P811" s="306"/>
      <c r="Q811" s="306"/>
      <c r="R811" s="306"/>
      <c r="S811" s="306"/>
      <c r="T811" s="306"/>
      <c r="U811" s="306"/>
      <c r="V811" s="306"/>
      <c r="W811" s="306"/>
      <c r="X811" s="306"/>
      <c r="Y811" s="306"/>
      <c r="Z811" s="306"/>
      <c r="AA811" s="306"/>
      <c r="AB811" s="306"/>
      <c r="AC811" s="306"/>
      <c r="AD811" s="306"/>
      <c r="AE811" s="306"/>
      <c r="AF811" s="306"/>
      <c r="AG811" s="306"/>
      <c r="AH811" s="306"/>
      <c r="AI811" s="306"/>
      <c r="AJ811" s="306"/>
      <c r="AK811" s="306"/>
      <c r="AL811" s="306"/>
      <c r="AM811" s="306"/>
      <c r="AN811" s="306"/>
      <c r="AO811" s="306"/>
      <c r="AP811" s="306"/>
      <c r="AQ811" s="306"/>
      <c r="AR811" s="306"/>
      <c r="AS811" s="306"/>
      <c r="AT811" s="306"/>
      <c r="AU811" s="306"/>
      <c r="AV811" s="306"/>
      <c r="AW811" s="306"/>
      <c r="AX811" s="306"/>
      <c r="AY811" s="306"/>
      <c r="AZ811" s="306"/>
      <c r="BA811" s="306"/>
      <c r="BB811" s="306"/>
      <c r="BC811" s="306"/>
      <c r="BD811" s="306"/>
      <c r="BE811" s="306"/>
      <c r="BF811" s="306"/>
      <c r="BG811" s="306"/>
      <c r="BH811" s="306"/>
      <c r="BI811" s="306"/>
      <c r="BJ811" s="306"/>
      <c r="BK811" s="306"/>
      <c r="BL811" s="306"/>
      <c r="BM811" s="306"/>
    </row>
    <row r="812" spans="9:65" s="308" customFormat="1" x14ac:dyDescent="0.35">
      <c r="I812" s="324"/>
      <c r="K812" s="342"/>
      <c r="L812" s="342"/>
      <c r="M812" s="342"/>
      <c r="N812" s="306"/>
      <c r="O812" s="306"/>
      <c r="P812" s="306"/>
      <c r="Q812" s="306"/>
      <c r="R812" s="306"/>
      <c r="S812" s="306"/>
      <c r="T812" s="306"/>
      <c r="U812" s="306"/>
      <c r="V812" s="306"/>
      <c r="W812" s="306"/>
      <c r="X812" s="306"/>
      <c r="Y812" s="306"/>
      <c r="Z812" s="306"/>
      <c r="AA812" s="306"/>
      <c r="AB812" s="306"/>
      <c r="AC812" s="306"/>
      <c r="AD812" s="306"/>
      <c r="AE812" s="306"/>
      <c r="AF812" s="306"/>
      <c r="AG812" s="306"/>
      <c r="AH812" s="306"/>
      <c r="AI812" s="306"/>
      <c r="AJ812" s="306"/>
      <c r="AK812" s="306"/>
      <c r="AL812" s="306"/>
      <c r="AM812" s="306"/>
      <c r="AN812" s="306"/>
      <c r="AO812" s="306"/>
      <c r="AP812" s="306"/>
      <c r="AQ812" s="306"/>
      <c r="AR812" s="306"/>
      <c r="AS812" s="306"/>
      <c r="AT812" s="306"/>
      <c r="AU812" s="306"/>
      <c r="AV812" s="306"/>
      <c r="AW812" s="306"/>
      <c r="AX812" s="306"/>
      <c r="AY812" s="306"/>
      <c r="AZ812" s="306"/>
      <c r="BA812" s="306"/>
      <c r="BB812" s="306"/>
      <c r="BC812" s="306"/>
      <c r="BD812" s="306"/>
      <c r="BE812" s="306"/>
      <c r="BF812" s="306"/>
      <c r="BG812" s="306"/>
      <c r="BH812" s="306"/>
      <c r="BI812" s="306"/>
      <c r="BJ812" s="306"/>
      <c r="BK812" s="306"/>
      <c r="BL812" s="306"/>
      <c r="BM812" s="306"/>
    </row>
    <row r="813" spans="9:65" s="308" customFormat="1" x14ac:dyDescent="0.35">
      <c r="I813" s="324"/>
      <c r="K813" s="342"/>
      <c r="L813" s="342"/>
      <c r="M813" s="342"/>
      <c r="N813" s="306"/>
      <c r="O813" s="306"/>
      <c r="P813" s="306"/>
      <c r="Q813" s="306"/>
      <c r="R813" s="306"/>
      <c r="S813" s="306"/>
      <c r="T813" s="306"/>
      <c r="U813" s="306"/>
      <c r="V813" s="306"/>
      <c r="W813" s="306"/>
      <c r="X813" s="306"/>
      <c r="Y813" s="306"/>
      <c r="Z813" s="306"/>
      <c r="AA813" s="306"/>
      <c r="AB813" s="306"/>
      <c r="AC813" s="306"/>
      <c r="AD813" s="306"/>
      <c r="AE813" s="306"/>
      <c r="AF813" s="306"/>
      <c r="AG813" s="306"/>
      <c r="AH813" s="306"/>
      <c r="AI813" s="306"/>
      <c r="AJ813" s="306"/>
      <c r="AK813" s="306"/>
      <c r="AL813" s="306"/>
      <c r="AM813" s="306"/>
      <c r="AN813" s="306"/>
      <c r="AO813" s="306"/>
      <c r="AP813" s="306"/>
      <c r="AQ813" s="306"/>
      <c r="AR813" s="306"/>
      <c r="AS813" s="306"/>
      <c r="AT813" s="306"/>
      <c r="AU813" s="306"/>
      <c r="AV813" s="306"/>
      <c r="AW813" s="306"/>
      <c r="AX813" s="306"/>
      <c r="AY813" s="306"/>
      <c r="AZ813" s="306"/>
      <c r="BA813" s="306"/>
      <c r="BB813" s="306"/>
      <c r="BC813" s="306"/>
      <c r="BD813" s="306"/>
      <c r="BE813" s="306"/>
      <c r="BF813" s="306"/>
      <c r="BG813" s="306"/>
      <c r="BH813" s="306"/>
      <c r="BI813" s="306"/>
      <c r="BJ813" s="306"/>
      <c r="BK813" s="306"/>
      <c r="BL813" s="306"/>
      <c r="BM813" s="306"/>
    </row>
    <row r="814" spans="9:65" s="308" customFormat="1" x14ac:dyDescent="0.35">
      <c r="I814" s="324"/>
      <c r="K814" s="342"/>
      <c r="L814" s="342"/>
      <c r="M814" s="342"/>
      <c r="N814" s="306"/>
      <c r="O814" s="306"/>
      <c r="P814" s="306"/>
      <c r="Q814" s="306"/>
      <c r="R814" s="306"/>
      <c r="S814" s="306"/>
      <c r="T814" s="306"/>
      <c r="U814" s="306"/>
      <c r="V814" s="306"/>
      <c r="W814" s="306"/>
      <c r="X814" s="306"/>
      <c r="Y814" s="306"/>
      <c r="Z814" s="306"/>
      <c r="AA814" s="306"/>
      <c r="AB814" s="306"/>
      <c r="AC814" s="306"/>
      <c r="AD814" s="306"/>
      <c r="AE814" s="306"/>
      <c r="AF814" s="306"/>
      <c r="AG814" s="306"/>
      <c r="AH814" s="306"/>
      <c r="AI814" s="306"/>
      <c r="AJ814" s="306"/>
      <c r="AK814" s="306"/>
      <c r="AL814" s="306"/>
      <c r="AM814" s="306"/>
      <c r="AN814" s="306"/>
      <c r="AO814" s="306"/>
      <c r="AP814" s="306"/>
      <c r="AQ814" s="306"/>
      <c r="AR814" s="306"/>
      <c r="AS814" s="306"/>
      <c r="AT814" s="306"/>
      <c r="AU814" s="306"/>
      <c r="AV814" s="306"/>
      <c r="AW814" s="306"/>
      <c r="AX814" s="306"/>
      <c r="AY814" s="306"/>
      <c r="AZ814" s="306"/>
      <c r="BA814" s="306"/>
      <c r="BB814" s="306"/>
      <c r="BC814" s="306"/>
      <c r="BD814" s="306"/>
      <c r="BE814" s="306"/>
      <c r="BF814" s="306"/>
      <c r="BG814" s="306"/>
      <c r="BH814" s="306"/>
      <c r="BI814" s="306"/>
      <c r="BJ814" s="306"/>
      <c r="BK814" s="306"/>
      <c r="BL814" s="306"/>
      <c r="BM814" s="306"/>
    </row>
    <row r="815" spans="9:65" s="308" customFormat="1" x14ac:dyDescent="0.35">
      <c r="I815" s="324"/>
      <c r="K815" s="342"/>
      <c r="L815" s="342"/>
      <c r="M815" s="342"/>
      <c r="N815" s="306"/>
      <c r="O815" s="306"/>
      <c r="P815" s="306"/>
      <c r="Q815" s="306"/>
      <c r="R815" s="306"/>
      <c r="S815" s="306"/>
      <c r="T815" s="306"/>
      <c r="U815" s="306"/>
      <c r="V815" s="306"/>
      <c r="W815" s="306"/>
      <c r="X815" s="306"/>
      <c r="Y815" s="306"/>
      <c r="Z815" s="306"/>
      <c r="AA815" s="306"/>
      <c r="AB815" s="306"/>
      <c r="AC815" s="306"/>
      <c r="AD815" s="306"/>
      <c r="AE815" s="306"/>
      <c r="AF815" s="306"/>
      <c r="AG815" s="306"/>
      <c r="AH815" s="306"/>
      <c r="AI815" s="306"/>
      <c r="AJ815" s="306"/>
      <c r="AK815" s="306"/>
      <c r="AL815" s="306"/>
      <c r="AM815" s="306"/>
      <c r="AN815" s="306"/>
      <c r="AO815" s="306"/>
      <c r="AP815" s="306"/>
      <c r="AQ815" s="306"/>
      <c r="AR815" s="306"/>
      <c r="AS815" s="306"/>
      <c r="AT815" s="306"/>
      <c r="AU815" s="306"/>
      <c r="AV815" s="306"/>
      <c r="AW815" s="306"/>
      <c r="AX815" s="306"/>
      <c r="AY815" s="306"/>
      <c r="AZ815" s="306"/>
      <c r="BA815" s="306"/>
      <c r="BB815" s="306"/>
      <c r="BC815" s="306"/>
      <c r="BD815" s="306"/>
      <c r="BE815" s="306"/>
      <c r="BF815" s="306"/>
      <c r="BG815" s="306"/>
      <c r="BH815" s="306"/>
      <c r="BI815" s="306"/>
      <c r="BJ815" s="306"/>
      <c r="BK815" s="306"/>
      <c r="BL815" s="306"/>
      <c r="BM815" s="306"/>
    </row>
    <row r="816" spans="9:65" s="308" customFormat="1" x14ac:dyDescent="0.35">
      <c r="I816" s="324"/>
      <c r="K816" s="342"/>
      <c r="L816" s="342"/>
      <c r="M816" s="342"/>
      <c r="N816" s="306"/>
      <c r="O816" s="306"/>
      <c r="P816" s="306"/>
      <c r="Q816" s="306"/>
      <c r="R816" s="306"/>
      <c r="S816" s="306"/>
      <c r="T816" s="306"/>
      <c r="U816" s="306"/>
      <c r="V816" s="306"/>
      <c r="W816" s="306"/>
      <c r="X816" s="306"/>
      <c r="Y816" s="306"/>
      <c r="Z816" s="306"/>
      <c r="AA816" s="306"/>
      <c r="AB816" s="306"/>
      <c r="AC816" s="306"/>
      <c r="AD816" s="306"/>
      <c r="AE816" s="306"/>
      <c r="AF816" s="306"/>
      <c r="AG816" s="306"/>
      <c r="AH816" s="306"/>
      <c r="AI816" s="306"/>
      <c r="AJ816" s="306"/>
      <c r="AK816" s="306"/>
      <c r="AL816" s="306"/>
      <c r="AM816" s="306"/>
      <c r="AN816" s="306"/>
      <c r="AO816" s="306"/>
      <c r="AP816" s="306"/>
      <c r="AQ816" s="306"/>
      <c r="AR816" s="306"/>
      <c r="AS816" s="306"/>
      <c r="AT816" s="306"/>
      <c r="AU816" s="306"/>
      <c r="AV816" s="306"/>
      <c r="AW816" s="306"/>
      <c r="AX816" s="306"/>
      <c r="AY816" s="306"/>
      <c r="AZ816" s="306"/>
      <c r="BA816" s="306"/>
      <c r="BB816" s="306"/>
      <c r="BC816" s="306"/>
      <c r="BD816" s="306"/>
      <c r="BE816" s="306"/>
      <c r="BF816" s="306"/>
      <c r="BG816" s="306"/>
      <c r="BH816" s="306"/>
      <c r="BI816" s="306"/>
      <c r="BJ816" s="306"/>
      <c r="BK816" s="306"/>
      <c r="BL816" s="306"/>
      <c r="BM816" s="306"/>
    </row>
    <row r="817" spans="9:65" s="308" customFormat="1" x14ac:dyDescent="0.35">
      <c r="I817" s="324"/>
      <c r="K817" s="342"/>
      <c r="L817" s="342"/>
      <c r="M817" s="342"/>
      <c r="N817" s="306"/>
      <c r="O817" s="306"/>
      <c r="P817" s="306"/>
      <c r="Q817" s="306"/>
      <c r="R817" s="306"/>
      <c r="S817" s="306"/>
      <c r="T817" s="306"/>
      <c r="U817" s="306"/>
      <c r="V817" s="306"/>
      <c r="W817" s="306"/>
      <c r="X817" s="306"/>
      <c r="Y817" s="306"/>
      <c r="Z817" s="306"/>
      <c r="AA817" s="306"/>
      <c r="AB817" s="306"/>
      <c r="AC817" s="306"/>
      <c r="AD817" s="306"/>
      <c r="AE817" s="306"/>
      <c r="AF817" s="306"/>
      <c r="AG817" s="306"/>
      <c r="AH817" s="306"/>
      <c r="AI817" s="306"/>
      <c r="AJ817" s="306"/>
      <c r="AK817" s="306"/>
      <c r="AL817" s="306"/>
      <c r="AM817" s="306"/>
      <c r="AN817" s="306"/>
      <c r="AO817" s="306"/>
      <c r="AP817" s="306"/>
      <c r="AQ817" s="306"/>
      <c r="AR817" s="306"/>
      <c r="AS817" s="306"/>
      <c r="AT817" s="306"/>
      <c r="AU817" s="306"/>
      <c r="AV817" s="306"/>
      <c r="AW817" s="306"/>
      <c r="AX817" s="306"/>
      <c r="AY817" s="306"/>
      <c r="AZ817" s="306"/>
      <c r="BA817" s="306"/>
      <c r="BB817" s="306"/>
      <c r="BC817" s="306"/>
      <c r="BD817" s="306"/>
      <c r="BE817" s="306"/>
      <c r="BF817" s="306"/>
      <c r="BG817" s="306"/>
      <c r="BH817" s="306"/>
      <c r="BI817" s="306"/>
      <c r="BJ817" s="306"/>
      <c r="BK817" s="306"/>
      <c r="BL817" s="306"/>
      <c r="BM817" s="306"/>
    </row>
    <row r="818" spans="9:65" s="308" customFormat="1" x14ac:dyDescent="0.35">
      <c r="I818" s="324"/>
      <c r="K818" s="342"/>
      <c r="L818" s="342"/>
      <c r="M818" s="342"/>
      <c r="N818" s="306"/>
      <c r="O818" s="306"/>
      <c r="P818" s="306"/>
      <c r="Q818" s="306"/>
      <c r="R818" s="306"/>
      <c r="S818" s="306"/>
      <c r="T818" s="306"/>
      <c r="U818" s="306"/>
      <c r="V818" s="306"/>
      <c r="W818" s="306"/>
      <c r="X818" s="306"/>
      <c r="Y818" s="306"/>
      <c r="Z818" s="306"/>
      <c r="AA818" s="306"/>
      <c r="AB818" s="306"/>
      <c r="AC818" s="306"/>
      <c r="AD818" s="306"/>
      <c r="AE818" s="306"/>
      <c r="AF818" s="306"/>
      <c r="AG818" s="306"/>
      <c r="AH818" s="306"/>
      <c r="AI818" s="306"/>
      <c r="AJ818" s="306"/>
      <c r="AK818" s="306"/>
      <c r="AL818" s="306"/>
      <c r="AM818" s="306"/>
      <c r="AN818" s="306"/>
      <c r="AO818" s="306"/>
      <c r="AP818" s="306"/>
      <c r="AQ818" s="306"/>
      <c r="AR818" s="306"/>
      <c r="AS818" s="306"/>
      <c r="AT818" s="306"/>
      <c r="AU818" s="306"/>
      <c r="AV818" s="306"/>
      <c r="AW818" s="306"/>
      <c r="AX818" s="306"/>
      <c r="AY818" s="306"/>
      <c r="AZ818" s="306"/>
      <c r="BA818" s="306"/>
      <c r="BB818" s="306"/>
      <c r="BC818" s="306"/>
      <c r="BD818" s="306"/>
      <c r="BE818" s="306"/>
      <c r="BF818" s="306"/>
      <c r="BG818" s="306"/>
      <c r="BH818" s="306"/>
      <c r="BI818" s="306"/>
      <c r="BJ818" s="306"/>
      <c r="BK818" s="306"/>
      <c r="BL818" s="306"/>
      <c r="BM818" s="306"/>
    </row>
    <row r="819" spans="9:65" s="308" customFormat="1" x14ac:dyDescent="0.35">
      <c r="I819" s="324"/>
      <c r="K819" s="342"/>
      <c r="L819" s="342"/>
      <c r="M819" s="342"/>
      <c r="N819" s="306"/>
      <c r="O819" s="306"/>
      <c r="P819" s="306"/>
      <c r="Q819" s="306"/>
      <c r="R819" s="306"/>
      <c r="S819" s="306"/>
      <c r="T819" s="306"/>
      <c r="U819" s="306"/>
      <c r="V819" s="306"/>
      <c r="W819" s="306"/>
      <c r="X819" s="306"/>
      <c r="Y819" s="306"/>
      <c r="Z819" s="306"/>
      <c r="AA819" s="306"/>
      <c r="AB819" s="306"/>
      <c r="AC819" s="306"/>
      <c r="AD819" s="306"/>
      <c r="AE819" s="306"/>
      <c r="AF819" s="306"/>
      <c r="AG819" s="306"/>
      <c r="AH819" s="306"/>
      <c r="AI819" s="306"/>
      <c r="AJ819" s="306"/>
      <c r="AK819" s="306"/>
      <c r="AL819" s="306"/>
      <c r="AM819" s="306"/>
      <c r="AN819" s="306"/>
      <c r="AO819" s="306"/>
      <c r="AP819" s="306"/>
      <c r="AQ819" s="306"/>
      <c r="AR819" s="306"/>
      <c r="AS819" s="306"/>
      <c r="AT819" s="306"/>
      <c r="AU819" s="306"/>
      <c r="AV819" s="306"/>
      <c r="AW819" s="306"/>
      <c r="AX819" s="306"/>
      <c r="AY819" s="306"/>
      <c r="AZ819" s="306"/>
      <c r="BA819" s="306"/>
      <c r="BB819" s="306"/>
      <c r="BC819" s="306"/>
      <c r="BD819" s="306"/>
      <c r="BE819" s="306"/>
      <c r="BF819" s="306"/>
      <c r="BG819" s="306"/>
      <c r="BH819" s="306"/>
      <c r="BI819" s="306"/>
      <c r="BJ819" s="306"/>
      <c r="BK819" s="306"/>
      <c r="BL819" s="306"/>
      <c r="BM819" s="306"/>
    </row>
    <row r="820" spans="9:65" s="308" customFormat="1" x14ac:dyDescent="0.35">
      <c r="I820" s="324"/>
      <c r="K820" s="342"/>
      <c r="L820" s="342"/>
      <c r="M820" s="342"/>
      <c r="N820" s="306"/>
      <c r="O820" s="306"/>
      <c r="P820" s="306"/>
      <c r="Q820" s="306"/>
      <c r="R820" s="306"/>
      <c r="S820" s="306"/>
      <c r="T820" s="306"/>
      <c r="U820" s="306"/>
      <c r="V820" s="306"/>
      <c r="W820" s="306"/>
      <c r="X820" s="306"/>
      <c r="Y820" s="306"/>
      <c r="Z820" s="306"/>
      <c r="AA820" s="306"/>
      <c r="AB820" s="306"/>
      <c r="AC820" s="306"/>
      <c r="AD820" s="306"/>
      <c r="AE820" s="306"/>
      <c r="AF820" s="306"/>
      <c r="AG820" s="306"/>
      <c r="AH820" s="306"/>
      <c r="AI820" s="306"/>
      <c r="AJ820" s="306"/>
      <c r="AK820" s="306"/>
      <c r="AL820" s="306"/>
      <c r="AM820" s="306"/>
      <c r="AN820" s="306"/>
      <c r="AO820" s="306"/>
      <c r="AP820" s="306"/>
      <c r="AQ820" s="306"/>
      <c r="AR820" s="306"/>
      <c r="AS820" s="306"/>
      <c r="AT820" s="306"/>
      <c r="AU820" s="306"/>
      <c r="AV820" s="306"/>
      <c r="AW820" s="306"/>
      <c r="AX820" s="306"/>
      <c r="AY820" s="306"/>
      <c r="AZ820" s="306"/>
      <c r="BA820" s="306"/>
      <c r="BB820" s="306"/>
      <c r="BC820" s="306"/>
      <c r="BD820" s="306"/>
      <c r="BE820" s="306"/>
      <c r="BF820" s="306"/>
      <c r="BG820" s="306"/>
      <c r="BH820" s="306"/>
      <c r="BI820" s="306"/>
      <c r="BJ820" s="306"/>
      <c r="BK820" s="306"/>
      <c r="BL820" s="306"/>
      <c r="BM820" s="306"/>
    </row>
    <row r="821" spans="9:65" s="308" customFormat="1" x14ac:dyDescent="0.35">
      <c r="I821" s="324"/>
      <c r="K821" s="342"/>
      <c r="L821" s="342"/>
      <c r="M821" s="342"/>
      <c r="N821" s="306"/>
      <c r="O821" s="306"/>
      <c r="P821" s="306"/>
      <c r="Q821" s="306"/>
      <c r="R821" s="306"/>
      <c r="S821" s="306"/>
      <c r="T821" s="306"/>
      <c r="U821" s="306"/>
      <c r="V821" s="306"/>
      <c r="W821" s="306"/>
      <c r="X821" s="306"/>
      <c r="Y821" s="306"/>
      <c r="Z821" s="306"/>
      <c r="AA821" s="306"/>
      <c r="AB821" s="306"/>
      <c r="AC821" s="306"/>
      <c r="AD821" s="306"/>
      <c r="AE821" s="306"/>
      <c r="AF821" s="306"/>
      <c r="AG821" s="306"/>
      <c r="AH821" s="306"/>
      <c r="AI821" s="306"/>
      <c r="AJ821" s="306"/>
      <c r="AK821" s="306"/>
      <c r="AL821" s="306"/>
      <c r="AM821" s="306"/>
      <c r="AN821" s="306"/>
      <c r="AO821" s="306"/>
      <c r="AP821" s="306"/>
      <c r="AQ821" s="306"/>
      <c r="AR821" s="306"/>
      <c r="AS821" s="306"/>
      <c r="AT821" s="306"/>
      <c r="AU821" s="306"/>
      <c r="AV821" s="306"/>
      <c r="AW821" s="306"/>
      <c r="AX821" s="306"/>
      <c r="AY821" s="306"/>
      <c r="AZ821" s="306"/>
      <c r="BA821" s="306"/>
      <c r="BB821" s="306"/>
      <c r="BC821" s="306"/>
      <c r="BD821" s="306"/>
      <c r="BE821" s="306"/>
      <c r="BF821" s="306"/>
      <c r="BG821" s="306"/>
      <c r="BH821" s="306"/>
      <c r="BI821" s="306"/>
      <c r="BJ821" s="306"/>
      <c r="BK821" s="306"/>
      <c r="BL821" s="306"/>
      <c r="BM821" s="306"/>
    </row>
    <row r="822" spans="9:65" s="308" customFormat="1" x14ac:dyDescent="0.35">
      <c r="I822" s="324"/>
      <c r="K822" s="342"/>
      <c r="L822" s="342"/>
      <c r="M822" s="342"/>
      <c r="N822" s="306"/>
      <c r="O822" s="306"/>
      <c r="P822" s="306"/>
      <c r="Q822" s="306"/>
      <c r="R822" s="306"/>
      <c r="S822" s="306"/>
      <c r="T822" s="306"/>
      <c r="U822" s="306"/>
      <c r="V822" s="306"/>
      <c r="W822" s="306"/>
      <c r="X822" s="306"/>
      <c r="Y822" s="306"/>
      <c r="Z822" s="306"/>
      <c r="AA822" s="306"/>
      <c r="AB822" s="306"/>
      <c r="AC822" s="306"/>
      <c r="AD822" s="306"/>
      <c r="AE822" s="306"/>
      <c r="AF822" s="306"/>
      <c r="AG822" s="306"/>
      <c r="AH822" s="306"/>
      <c r="AI822" s="306"/>
      <c r="AJ822" s="306"/>
      <c r="AK822" s="306"/>
      <c r="AL822" s="306"/>
      <c r="AM822" s="306"/>
      <c r="AN822" s="306"/>
      <c r="AO822" s="306"/>
      <c r="AP822" s="306"/>
      <c r="AQ822" s="306"/>
      <c r="AR822" s="306"/>
      <c r="AS822" s="306"/>
      <c r="AT822" s="306"/>
      <c r="AU822" s="306"/>
      <c r="AV822" s="306"/>
      <c r="AW822" s="306"/>
      <c r="AX822" s="306"/>
      <c r="AY822" s="306"/>
      <c r="AZ822" s="306"/>
      <c r="BA822" s="306"/>
      <c r="BB822" s="306"/>
      <c r="BC822" s="306"/>
      <c r="BD822" s="306"/>
      <c r="BE822" s="306"/>
      <c r="BF822" s="306"/>
      <c r="BG822" s="306"/>
      <c r="BH822" s="306"/>
      <c r="BI822" s="306"/>
      <c r="BJ822" s="306"/>
      <c r="BK822" s="306"/>
      <c r="BL822" s="306"/>
      <c r="BM822" s="306"/>
    </row>
    <row r="823" spans="9:65" s="308" customFormat="1" x14ac:dyDescent="0.35">
      <c r="I823" s="324"/>
      <c r="K823" s="342"/>
      <c r="L823" s="342"/>
      <c r="M823" s="342"/>
      <c r="N823" s="306"/>
      <c r="O823" s="306"/>
      <c r="P823" s="306"/>
      <c r="Q823" s="306"/>
      <c r="R823" s="306"/>
      <c r="S823" s="306"/>
      <c r="T823" s="306"/>
      <c r="U823" s="306"/>
      <c r="V823" s="306"/>
      <c r="W823" s="306"/>
      <c r="X823" s="306"/>
      <c r="Y823" s="306"/>
      <c r="Z823" s="306"/>
      <c r="AA823" s="306"/>
      <c r="AB823" s="306"/>
      <c r="AC823" s="306"/>
      <c r="AD823" s="306"/>
      <c r="AE823" s="306"/>
      <c r="AF823" s="306"/>
      <c r="AG823" s="306"/>
      <c r="AH823" s="306"/>
      <c r="AI823" s="306"/>
      <c r="AJ823" s="306"/>
      <c r="AK823" s="306"/>
      <c r="AL823" s="306"/>
      <c r="AM823" s="306"/>
      <c r="AN823" s="306"/>
      <c r="AO823" s="306"/>
      <c r="AP823" s="306"/>
      <c r="AQ823" s="306"/>
      <c r="AR823" s="306"/>
      <c r="AS823" s="306"/>
      <c r="AT823" s="306"/>
      <c r="AU823" s="306"/>
      <c r="AV823" s="306"/>
      <c r="AW823" s="306"/>
      <c r="AX823" s="306"/>
      <c r="AY823" s="306"/>
      <c r="AZ823" s="306"/>
      <c r="BA823" s="306"/>
      <c r="BB823" s="306"/>
      <c r="BC823" s="306"/>
      <c r="BD823" s="306"/>
      <c r="BE823" s="306"/>
      <c r="BF823" s="306"/>
      <c r="BG823" s="306"/>
      <c r="BH823" s="306"/>
      <c r="BI823" s="306"/>
      <c r="BJ823" s="306"/>
      <c r="BK823" s="306"/>
      <c r="BL823" s="306"/>
      <c r="BM823" s="306"/>
    </row>
    <row r="824" spans="9:65" s="308" customFormat="1" x14ac:dyDescent="0.35">
      <c r="I824" s="324"/>
      <c r="K824" s="342"/>
      <c r="L824" s="342"/>
      <c r="M824" s="342"/>
      <c r="N824" s="306"/>
      <c r="O824" s="306"/>
      <c r="P824" s="306"/>
      <c r="Q824" s="306"/>
      <c r="R824" s="306"/>
      <c r="S824" s="306"/>
      <c r="T824" s="306"/>
      <c r="U824" s="306"/>
      <c r="V824" s="306"/>
      <c r="W824" s="306"/>
      <c r="X824" s="306"/>
      <c r="Y824" s="306"/>
      <c r="Z824" s="306"/>
      <c r="AA824" s="306"/>
      <c r="AB824" s="306"/>
      <c r="AC824" s="306"/>
      <c r="AD824" s="306"/>
      <c r="AE824" s="306"/>
      <c r="AF824" s="306"/>
      <c r="AG824" s="306"/>
      <c r="AH824" s="306"/>
      <c r="AI824" s="306"/>
      <c r="AJ824" s="306"/>
      <c r="AK824" s="306"/>
      <c r="AL824" s="306"/>
      <c r="AM824" s="306"/>
      <c r="AN824" s="306"/>
      <c r="AO824" s="306"/>
      <c r="AP824" s="306"/>
      <c r="AQ824" s="306"/>
      <c r="AR824" s="306"/>
      <c r="AS824" s="306"/>
      <c r="AT824" s="306"/>
      <c r="AU824" s="306"/>
      <c r="AV824" s="306"/>
      <c r="AW824" s="306"/>
      <c r="AX824" s="306"/>
      <c r="AY824" s="306"/>
      <c r="AZ824" s="306"/>
      <c r="BA824" s="306"/>
      <c r="BB824" s="306"/>
      <c r="BC824" s="306"/>
      <c r="BD824" s="306"/>
      <c r="BE824" s="306"/>
      <c r="BF824" s="306"/>
      <c r="BG824" s="306"/>
      <c r="BH824" s="306"/>
      <c r="BI824" s="306"/>
      <c r="BJ824" s="306"/>
      <c r="BK824" s="306"/>
      <c r="BL824" s="306"/>
      <c r="BM824" s="306"/>
    </row>
    <row r="825" spans="9:65" s="308" customFormat="1" x14ac:dyDescent="0.35">
      <c r="I825" s="324"/>
      <c r="K825" s="342"/>
      <c r="L825" s="342"/>
      <c r="M825" s="342"/>
      <c r="N825" s="306"/>
      <c r="O825" s="306"/>
      <c r="P825" s="306"/>
      <c r="Q825" s="306"/>
      <c r="R825" s="306"/>
      <c r="S825" s="306"/>
      <c r="T825" s="306"/>
      <c r="U825" s="306"/>
      <c r="V825" s="306"/>
      <c r="W825" s="306"/>
      <c r="X825" s="306"/>
      <c r="Y825" s="306"/>
      <c r="Z825" s="306"/>
      <c r="AA825" s="306"/>
      <c r="AB825" s="306"/>
      <c r="AC825" s="306"/>
      <c r="AD825" s="306"/>
      <c r="AE825" s="306"/>
      <c r="AF825" s="306"/>
      <c r="AG825" s="306"/>
      <c r="AH825" s="306"/>
      <c r="AI825" s="306"/>
      <c r="AJ825" s="306"/>
      <c r="AK825" s="306"/>
      <c r="AL825" s="306"/>
      <c r="AM825" s="306"/>
      <c r="AN825" s="306"/>
      <c r="AO825" s="306"/>
      <c r="AP825" s="306"/>
      <c r="AQ825" s="306"/>
      <c r="AR825" s="306"/>
      <c r="AS825" s="306"/>
      <c r="AT825" s="306"/>
      <c r="AU825" s="306"/>
      <c r="AV825" s="306"/>
      <c r="AW825" s="306"/>
      <c r="AX825" s="306"/>
      <c r="AY825" s="306"/>
      <c r="AZ825" s="306"/>
      <c r="BA825" s="306"/>
      <c r="BB825" s="306"/>
      <c r="BC825" s="306"/>
      <c r="BD825" s="306"/>
      <c r="BE825" s="306"/>
      <c r="BF825" s="306"/>
      <c r="BG825" s="306"/>
      <c r="BH825" s="306"/>
      <c r="BI825" s="306"/>
      <c r="BJ825" s="306"/>
      <c r="BK825" s="306"/>
      <c r="BL825" s="306"/>
      <c r="BM825" s="306"/>
    </row>
    <row r="826" spans="9:65" s="308" customFormat="1" x14ac:dyDescent="0.35">
      <c r="I826" s="324"/>
      <c r="K826" s="342"/>
      <c r="L826" s="342"/>
      <c r="M826" s="342"/>
      <c r="N826" s="306"/>
      <c r="O826" s="306"/>
      <c r="P826" s="306"/>
      <c r="Q826" s="306"/>
      <c r="R826" s="306"/>
      <c r="S826" s="306"/>
      <c r="T826" s="306"/>
      <c r="U826" s="306"/>
      <c r="V826" s="306"/>
      <c r="W826" s="306"/>
      <c r="X826" s="306"/>
      <c r="Y826" s="306"/>
      <c r="Z826" s="306"/>
      <c r="AA826" s="306"/>
      <c r="AB826" s="306"/>
      <c r="AC826" s="306"/>
      <c r="AD826" s="306"/>
      <c r="AE826" s="306"/>
      <c r="AF826" s="306"/>
      <c r="AG826" s="306"/>
      <c r="AH826" s="306"/>
      <c r="AI826" s="306"/>
      <c r="AJ826" s="306"/>
      <c r="AK826" s="306"/>
      <c r="AL826" s="306"/>
      <c r="AM826" s="306"/>
      <c r="AN826" s="306"/>
      <c r="AO826" s="306"/>
      <c r="AP826" s="306"/>
      <c r="AQ826" s="306"/>
      <c r="AR826" s="306"/>
      <c r="AS826" s="306"/>
      <c r="AT826" s="306"/>
      <c r="AU826" s="306"/>
      <c r="AV826" s="306"/>
      <c r="AW826" s="306"/>
      <c r="AX826" s="306"/>
      <c r="AY826" s="306"/>
      <c r="AZ826" s="306"/>
      <c r="BA826" s="306"/>
      <c r="BB826" s="306"/>
      <c r="BC826" s="306"/>
      <c r="BD826" s="306"/>
      <c r="BE826" s="306"/>
      <c r="BF826" s="306"/>
      <c r="BG826" s="306"/>
      <c r="BH826" s="306"/>
      <c r="BI826" s="306"/>
      <c r="BJ826" s="306"/>
      <c r="BK826" s="306"/>
      <c r="BL826" s="306"/>
      <c r="BM826" s="306"/>
    </row>
    <row r="827" spans="9:65" s="308" customFormat="1" x14ac:dyDescent="0.35">
      <c r="I827" s="324"/>
      <c r="K827" s="342"/>
      <c r="L827" s="342"/>
      <c r="M827" s="342"/>
      <c r="N827" s="306"/>
      <c r="O827" s="306"/>
      <c r="P827" s="306"/>
      <c r="Q827" s="306"/>
      <c r="R827" s="306"/>
      <c r="S827" s="306"/>
      <c r="T827" s="306"/>
      <c r="U827" s="306"/>
      <c r="V827" s="306"/>
      <c r="W827" s="306"/>
      <c r="X827" s="306"/>
      <c r="Y827" s="306"/>
      <c r="Z827" s="306"/>
      <c r="AA827" s="306"/>
      <c r="AB827" s="306"/>
      <c r="AC827" s="306"/>
      <c r="AD827" s="306"/>
      <c r="AE827" s="306"/>
      <c r="AF827" s="306"/>
      <c r="AG827" s="306"/>
      <c r="AH827" s="306"/>
      <c r="AI827" s="306"/>
      <c r="AJ827" s="306"/>
      <c r="AK827" s="306"/>
      <c r="AL827" s="306"/>
      <c r="AM827" s="306"/>
      <c r="AN827" s="306"/>
      <c r="AO827" s="306"/>
      <c r="AP827" s="306"/>
      <c r="AQ827" s="306"/>
      <c r="AR827" s="306"/>
      <c r="AS827" s="306"/>
      <c r="AT827" s="306"/>
      <c r="AU827" s="306"/>
      <c r="AV827" s="306"/>
      <c r="AW827" s="306"/>
      <c r="AX827" s="306"/>
      <c r="AY827" s="306"/>
      <c r="AZ827" s="306"/>
      <c r="BA827" s="306"/>
      <c r="BB827" s="306"/>
      <c r="BC827" s="306"/>
      <c r="BD827" s="306"/>
      <c r="BE827" s="306"/>
      <c r="BF827" s="306"/>
      <c r="BG827" s="306"/>
      <c r="BH827" s="306"/>
      <c r="BI827" s="306"/>
      <c r="BJ827" s="306"/>
      <c r="BK827" s="306"/>
      <c r="BL827" s="306"/>
      <c r="BM827" s="306"/>
    </row>
    <row r="828" spans="9:65" s="308" customFormat="1" x14ac:dyDescent="0.35">
      <c r="I828" s="324"/>
      <c r="K828" s="342"/>
      <c r="L828" s="342"/>
      <c r="M828" s="342"/>
      <c r="N828" s="306"/>
      <c r="O828" s="306"/>
      <c r="P828" s="306"/>
      <c r="Q828" s="306"/>
      <c r="R828" s="306"/>
      <c r="S828" s="306"/>
      <c r="T828" s="306"/>
      <c r="U828" s="306"/>
      <c r="V828" s="306"/>
      <c r="W828" s="306"/>
      <c r="X828" s="306"/>
      <c r="Y828" s="306"/>
      <c r="Z828" s="306"/>
      <c r="AA828" s="306"/>
      <c r="AB828" s="306"/>
      <c r="AC828" s="306"/>
      <c r="AD828" s="306"/>
      <c r="AE828" s="306"/>
      <c r="AF828" s="306"/>
      <c r="AG828" s="306"/>
      <c r="AH828" s="306"/>
      <c r="AI828" s="306"/>
      <c r="AJ828" s="306"/>
      <c r="AK828" s="306"/>
      <c r="AL828" s="306"/>
      <c r="AM828" s="306"/>
      <c r="AN828" s="306"/>
      <c r="AO828" s="306"/>
      <c r="AP828" s="306"/>
      <c r="AQ828" s="306"/>
      <c r="AR828" s="306"/>
      <c r="AS828" s="306"/>
      <c r="AT828" s="306"/>
      <c r="AU828" s="306"/>
      <c r="AV828" s="306"/>
      <c r="AW828" s="306"/>
      <c r="AX828" s="306"/>
      <c r="AY828" s="306"/>
      <c r="AZ828" s="306"/>
      <c r="BA828" s="306"/>
      <c r="BB828" s="306"/>
      <c r="BC828" s="306"/>
      <c r="BD828" s="306"/>
      <c r="BE828" s="306"/>
      <c r="BF828" s="306"/>
      <c r="BG828" s="306"/>
      <c r="BH828" s="306"/>
      <c r="BI828" s="306"/>
      <c r="BJ828" s="306"/>
      <c r="BK828" s="306"/>
      <c r="BL828" s="306"/>
      <c r="BM828" s="306"/>
    </row>
    <row r="829" spans="9:65" s="308" customFormat="1" x14ac:dyDescent="0.35">
      <c r="I829" s="324"/>
      <c r="K829" s="342"/>
      <c r="L829" s="342"/>
      <c r="M829" s="342"/>
      <c r="N829" s="306"/>
      <c r="O829" s="306"/>
      <c r="P829" s="306"/>
      <c r="Q829" s="306"/>
      <c r="R829" s="306"/>
      <c r="S829" s="306"/>
      <c r="T829" s="306"/>
      <c r="U829" s="306"/>
      <c r="V829" s="306"/>
      <c r="W829" s="306"/>
      <c r="X829" s="306"/>
      <c r="Y829" s="306"/>
      <c r="Z829" s="306"/>
      <c r="AA829" s="306"/>
      <c r="AB829" s="306"/>
      <c r="AC829" s="306"/>
      <c r="AD829" s="306"/>
      <c r="AE829" s="306"/>
      <c r="AF829" s="306"/>
      <c r="AG829" s="306"/>
      <c r="AH829" s="306"/>
      <c r="AI829" s="306"/>
      <c r="AJ829" s="306"/>
      <c r="AK829" s="306"/>
      <c r="AL829" s="306"/>
      <c r="AM829" s="306"/>
      <c r="AN829" s="306"/>
      <c r="AO829" s="306"/>
      <c r="AP829" s="306"/>
      <c r="AQ829" s="306"/>
      <c r="AR829" s="306"/>
      <c r="AS829" s="306"/>
      <c r="AT829" s="306"/>
      <c r="AU829" s="306"/>
      <c r="AV829" s="306"/>
      <c r="AW829" s="306"/>
      <c r="AX829" s="306"/>
      <c r="AY829" s="306"/>
      <c r="AZ829" s="306"/>
      <c r="BA829" s="306"/>
      <c r="BB829" s="306"/>
      <c r="BC829" s="306"/>
      <c r="BD829" s="306"/>
      <c r="BE829" s="306"/>
      <c r="BF829" s="306"/>
      <c r="BG829" s="306"/>
      <c r="BH829" s="306"/>
      <c r="BI829" s="306"/>
      <c r="BJ829" s="306"/>
      <c r="BK829" s="306"/>
      <c r="BL829" s="306"/>
      <c r="BM829" s="306"/>
    </row>
    <row r="830" spans="9:65" s="308" customFormat="1" x14ac:dyDescent="0.35">
      <c r="I830" s="324"/>
      <c r="K830" s="342"/>
      <c r="L830" s="342"/>
      <c r="M830" s="342"/>
      <c r="N830" s="306"/>
      <c r="O830" s="306"/>
      <c r="P830" s="306"/>
      <c r="Q830" s="306"/>
      <c r="R830" s="306"/>
      <c r="S830" s="306"/>
      <c r="T830" s="306"/>
      <c r="U830" s="306"/>
      <c r="V830" s="306"/>
      <c r="W830" s="306"/>
      <c r="X830" s="306"/>
      <c r="Y830" s="306"/>
      <c r="Z830" s="306"/>
      <c r="AA830" s="306"/>
      <c r="AB830" s="306"/>
      <c r="AC830" s="306"/>
      <c r="AD830" s="306"/>
      <c r="AE830" s="306"/>
      <c r="AF830" s="306"/>
      <c r="AG830" s="306"/>
      <c r="AH830" s="306"/>
      <c r="AI830" s="306"/>
      <c r="AJ830" s="306"/>
      <c r="AK830" s="306"/>
      <c r="AL830" s="306"/>
      <c r="AM830" s="306"/>
      <c r="AN830" s="306"/>
      <c r="AO830" s="306"/>
      <c r="AP830" s="306"/>
      <c r="AQ830" s="306"/>
      <c r="AR830" s="306"/>
      <c r="AS830" s="306"/>
      <c r="AT830" s="306"/>
      <c r="AU830" s="306"/>
      <c r="AV830" s="306"/>
      <c r="AW830" s="306"/>
      <c r="AX830" s="306"/>
      <c r="AY830" s="306"/>
      <c r="AZ830" s="306"/>
      <c r="BA830" s="306"/>
      <c r="BB830" s="306"/>
      <c r="BC830" s="306"/>
      <c r="BD830" s="306"/>
      <c r="BE830" s="306"/>
      <c r="BF830" s="306"/>
      <c r="BG830" s="306"/>
      <c r="BH830" s="306"/>
      <c r="BI830" s="306"/>
      <c r="BJ830" s="306"/>
      <c r="BK830" s="306"/>
      <c r="BL830" s="306"/>
      <c r="BM830" s="306"/>
    </row>
    <row r="831" spans="9:65" s="308" customFormat="1" x14ac:dyDescent="0.35">
      <c r="I831" s="324"/>
      <c r="K831" s="342"/>
      <c r="L831" s="342"/>
      <c r="M831" s="342"/>
      <c r="N831" s="306"/>
      <c r="O831" s="306"/>
      <c r="P831" s="306"/>
      <c r="Q831" s="306"/>
      <c r="R831" s="306"/>
      <c r="S831" s="306"/>
      <c r="T831" s="306"/>
      <c r="U831" s="306"/>
      <c r="V831" s="306"/>
      <c r="W831" s="306"/>
      <c r="X831" s="306"/>
      <c r="Y831" s="306"/>
      <c r="Z831" s="306"/>
      <c r="AA831" s="306"/>
      <c r="AB831" s="306"/>
      <c r="AC831" s="306"/>
      <c r="AD831" s="306"/>
      <c r="AE831" s="306"/>
      <c r="AF831" s="306"/>
      <c r="AG831" s="306"/>
      <c r="AH831" s="306"/>
      <c r="AI831" s="306"/>
      <c r="AJ831" s="306"/>
      <c r="AK831" s="306"/>
      <c r="AL831" s="306"/>
      <c r="AM831" s="306"/>
      <c r="AN831" s="306"/>
      <c r="AO831" s="306"/>
      <c r="AP831" s="306"/>
      <c r="AQ831" s="306"/>
      <c r="AR831" s="306"/>
      <c r="AS831" s="306"/>
      <c r="AT831" s="306"/>
      <c r="AU831" s="306"/>
      <c r="AV831" s="306"/>
      <c r="AW831" s="306"/>
      <c r="AX831" s="306"/>
      <c r="AY831" s="306"/>
      <c r="AZ831" s="306"/>
      <c r="BA831" s="306"/>
      <c r="BB831" s="306"/>
      <c r="BC831" s="306"/>
      <c r="BD831" s="306"/>
      <c r="BE831" s="306"/>
      <c r="BF831" s="306"/>
      <c r="BG831" s="306"/>
      <c r="BH831" s="306"/>
      <c r="BI831" s="306"/>
      <c r="BJ831" s="306"/>
      <c r="BK831" s="306"/>
      <c r="BL831" s="306"/>
      <c r="BM831" s="306"/>
    </row>
    <row r="832" spans="9:65" s="308" customFormat="1" x14ac:dyDescent="0.35">
      <c r="I832" s="324"/>
      <c r="K832" s="342"/>
      <c r="L832" s="342"/>
      <c r="M832" s="342"/>
      <c r="N832" s="306"/>
      <c r="O832" s="306"/>
      <c r="P832" s="306"/>
      <c r="Q832" s="306"/>
      <c r="R832" s="306"/>
      <c r="S832" s="306"/>
      <c r="T832" s="306"/>
      <c r="U832" s="306"/>
      <c r="V832" s="306"/>
      <c r="W832" s="306"/>
      <c r="X832" s="306"/>
      <c r="Y832" s="306"/>
      <c r="Z832" s="306"/>
      <c r="AA832" s="306"/>
      <c r="AB832" s="306"/>
      <c r="AC832" s="306"/>
      <c r="AD832" s="306"/>
      <c r="AE832" s="306"/>
      <c r="AF832" s="306"/>
      <c r="AG832" s="306"/>
      <c r="AH832" s="306"/>
      <c r="AI832" s="306"/>
      <c r="AJ832" s="306"/>
      <c r="AK832" s="306"/>
      <c r="AL832" s="306"/>
      <c r="AM832" s="306"/>
      <c r="AN832" s="306"/>
      <c r="AO832" s="306"/>
      <c r="AP832" s="306"/>
      <c r="AQ832" s="306"/>
      <c r="AR832" s="306"/>
      <c r="AS832" s="306"/>
      <c r="AT832" s="306"/>
      <c r="AU832" s="306"/>
      <c r="AV832" s="306"/>
      <c r="AW832" s="306"/>
      <c r="AX832" s="306"/>
      <c r="AY832" s="306"/>
      <c r="AZ832" s="306"/>
      <c r="BA832" s="306"/>
      <c r="BB832" s="306"/>
      <c r="BC832" s="306"/>
      <c r="BD832" s="306"/>
      <c r="BE832" s="306"/>
      <c r="BF832" s="306"/>
      <c r="BG832" s="306"/>
      <c r="BH832" s="306"/>
      <c r="BI832" s="306"/>
      <c r="BJ832" s="306"/>
      <c r="BK832" s="306"/>
      <c r="BL832" s="306"/>
      <c r="BM832" s="306"/>
    </row>
    <row r="833" spans="9:65" s="308" customFormat="1" x14ac:dyDescent="0.35">
      <c r="I833" s="324"/>
      <c r="K833" s="342"/>
      <c r="L833" s="342"/>
      <c r="M833" s="342"/>
      <c r="N833" s="306"/>
      <c r="O833" s="306"/>
      <c r="P833" s="306"/>
      <c r="Q833" s="306"/>
      <c r="R833" s="306"/>
      <c r="S833" s="306"/>
      <c r="T833" s="306"/>
      <c r="U833" s="306"/>
      <c r="V833" s="306"/>
      <c r="W833" s="306"/>
      <c r="X833" s="306"/>
      <c r="Y833" s="306"/>
      <c r="Z833" s="306"/>
      <c r="AA833" s="306"/>
      <c r="AB833" s="306"/>
      <c r="AC833" s="306"/>
      <c r="AD833" s="306"/>
      <c r="AE833" s="306"/>
      <c r="AF833" s="306"/>
      <c r="AG833" s="306"/>
      <c r="AH833" s="306"/>
      <c r="AI833" s="306"/>
      <c r="AJ833" s="306"/>
      <c r="AK833" s="306"/>
      <c r="AL833" s="306"/>
      <c r="AM833" s="306"/>
      <c r="AN833" s="306"/>
      <c r="AO833" s="306"/>
      <c r="AP833" s="306"/>
      <c r="AQ833" s="306"/>
      <c r="AR833" s="306"/>
      <c r="AS833" s="306"/>
      <c r="AT833" s="306"/>
      <c r="AU833" s="306"/>
      <c r="AV833" s="306"/>
      <c r="AW833" s="306"/>
      <c r="AX833" s="306"/>
      <c r="AY833" s="306"/>
      <c r="AZ833" s="306"/>
      <c r="BA833" s="306"/>
      <c r="BB833" s="306"/>
      <c r="BC833" s="306"/>
      <c r="BD833" s="306"/>
      <c r="BE833" s="306"/>
      <c r="BF833" s="306"/>
      <c r="BG833" s="306"/>
      <c r="BH833" s="306"/>
      <c r="BI833" s="306"/>
      <c r="BJ833" s="306"/>
      <c r="BK833" s="306"/>
      <c r="BL833" s="306"/>
      <c r="BM833" s="306"/>
    </row>
    <row r="834" spans="9:65" s="308" customFormat="1" x14ac:dyDescent="0.35">
      <c r="I834" s="324"/>
      <c r="K834" s="342"/>
      <c r="L834" s="342"/>
      <c r="M834" s="342"/>
      <c r="N834" s="306"/>
      <c r="O834" s="306"/>
      <c r="P834" s="306"/>
      <c r="Q834" s="306"/>
      <c r="R834" s="306"/>
      <c r="S834" s="306"/>
      <c r="T834" s="306"/>
      <c r="U834" s="306"/>
      <c r="V834" s="306"/>
      <c r="W834" s="306"/>
      <c r="X834" s="306"/>
      <c r="Y834" s="306"/>
      <c r="Z834" s="306"/>
      <c r="AA834" s="306"/>
      <c r="AB834" s="306"/>
      <c r="AC834" s="306"/>
      <c r="AD834" s="306"/>
      <c r="AE834" s="306"/>
      <c r="AF834" s="306"/>
      <c r="AG834" s="306"/>
      <c r="AH834" s="306"/>
      <c r="AI834" s="306"/>
      <c r="AJ834" s="306"/>
      <c r="AK834" s="306"/>
      <c r="AL834" s="306"/>
      <c r="AM834" s="306"/>
      <c r="AN834" s="306"/>
      <c r="AO834" s="306"/>
      <c r="AP834" s="306"/>
      <c r="AQ834" s="306"/>
      <c r="AR834" s="306"/>
      <c r="AS834" s="306"/>
      <c r="AT834" s="306"/>
      <c r="AU834" s="306"/>
      <c r="AV834" s="306"/>
      <c r="AW834" s="306"/>
      <c r="AX834" s="306"/>
      <c r="AY834" s="306"/>
      <c r="AZ834" s="306"/>
      <c r="BA834" s="306"/>
      <c r="BB834" s="306"/>
      <c r="BC834" s="306"/>
      <c r="BD834" s="306"/>
      <c r="BE834" s="306"/>
      <c r="BF834" s="306"/>
      <c r="BG834" s="306"/>
      <c r="BH834" s="306"/>
      <c r="BI834" s="306"/>
      <c r="BJ834" s="306"/>
      <c r="BK834" s="306"/>
      <c r="BL834" s="306"/>
      <c r="BM834" s="306"/>
    </row>
  </sheetData>
  <mergeCells count="16">
    <mergeCell ref="E96:N96"/>
    <mergeCell ref="A4:K4"/>
    <mergeCell ref="A5:M5"/>
    <mergeCell ref="A17:K17"/>
    <mergeCell ref="A18:M18"/>
    <mergeCell ref="A47:M47"/>
    <mergeCell ref="A61:M61"/>
    <mergeCell ref="A62:K62"/>
    <mergeCell ref="A63:M63"/>
    <mergeCell ref="A75:K75"/>
    <mergeCell ref="A76:M76"/>
    <mergeCell ref="A3:M3"/>
    <mergeCell ref="A32:M32"/>
    <mergeCell ref="A33:K33"/>
    <mergeCell ref="A34:M34"/>
    <mergeCell ref="A46:K46"/>
  </mergeCells>
  <pageMargins left="0.7" right="0.7" top="0.75" bottom="0.75" header="0.3" footer="0.3"/>
  <pageSetup paperSize="9" scale="86" fitToHeight="0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  <pageSetUpPr fitToPage="1"/>
  </sheetPr>
  <dimension ref="A1:Q32"/>
  <sheetViews>
    <sheetView showGridLines="0" zoomScale="80" zoomScaleNormal="80" workbookViewId="0">
      <selection activeCell="J16" sqref="J16"/>
    </sheetView>
  </sheetViews>
  <sheetFormatPr defaultRowHeight="14.5" x14ac:dyDescent="0.35"/>
  <cols>
    <col min="1" max="1" width="15.54296875" customWidth="1"/>
    <col min="2" max="3" width="7.81640625" customWidth="1"/>
    <col min="4" max="4" width="9.81640625" customWidth="1"/>
    <col min="5" max="5" width="24.453125" customWidth="1"/>
    <col min="6" max="6" width="45.453125" customWidth="1"/>
    <col min="7" max="7" width="32.1796875" customWidth="1"/>
    <col min="8" max="9" width="14" style="98" customWidth="1"/>
    <col min="10" max="10" width="17.54296875" customWidth="1"/>
    <col min="11" max="11" width="9.1796875" customWidth="1"/>
    <col min="12" max="12" width="29.453125" bestFit="1" customWidth="1"/>
    <col min="13" max="13" width="29.1796875" bestFit="1" customWidth="1"/>
    <col min="15" max="15" width="9.453125" customWidth="1"/>
  </cols>
  <sheetData>
    <row r="1" spans="1:17" s="16" customFormat="1" ht="33.65" customHeight="1" x14ac:dyDescent="0.35"/>
    <row r="2" spans="1:17" ht="33.65" customHeight="1" thickBot="1" x14ac:dyDescent="0.4">
      <c r="H2"/>
      <c r="I2"/>
    </row>
    <row r="3" spans="1:17" s="12" customFormat="1" ht="30" customHeight="1" thickBot="1" x14ac:dyDescent="0.4">
      <c r="A3" s="539" t="str">
        <f>"SCHEDA ALTRI COSTI  "&amp;Anno_rendicontato</f>
        <v>SCHEDA ALTRI COSTI  2024</v>
      </c>
      <c r="B3" s="540"/>
      <c r="C3" s="540"/>
      <c r="D3" s="540"/>
      <c r="E3" s="540"/>
      <c r="F3" s="540"/>
      <c r="G3" s="540"/>
      <c r="H3" s="541"/>
      <c r="I3" s="109" t="s">
        <v>9</v>
      </c>
      <c r="J3" s="110">
        <f>IF(K3=0,SUM(H6:H13)+SUM(J6:J13),"Errore di compilazione")</f>
        <v>0</v>
      </c>
      <c r="K3" s="105">
        <f>COUNTIF(K6:K13,K14)</f>
        <v>0</v>
      </c>
      <c r="N3" s="105">
        <f>SUMIF($G$6:$G$13,"orientamento",$H$6:$H$13)</f>
        <v>0</v>
      </c>
      <c r="O3" s="105">
        <f>SUMIF($G$6:$G$13,"formazione",$H$6:$H$13)</f>
        <v>0</v>
      </c>
      <c r="P3" s="105">
        <f>SUMIF($G$6:$G$13,"gestione progetti di innovazione",$H$6:$H$13)</f>
        <v>0</v>
      </c>
      <c r="Q3" s="105"/>
    </row>
    <row r="4" spans="1:17" s="12" customFormat="1" ht="30" customHeight="1" thickBot="1" x14ac:dyDescent="0.4">
      <c r="A4" s="594" t="s">
        <v>118</v>
      </c>
      <c r="B4" s="595"/>
      <c r="C4" s="595"/>
      <c r="D4" s="595"/>
      <c r="E4" s="595"/>
      <c r="F4" s="595"/>
      <c r="G4" s="595"/>
      <c r="H4" s="595"/>
      <c r="I4" s="595"/>
      <c r="J4" s="596"/>
      <c r="K4" s="105"/>
      <c r="N4" s="105"/>
      <c r="O4" s="105"/>
      <c r="P4" s="105"/>
      <c r="Q4" s="105"/>
    </row>
    <row r="5" spans="1:17" s="13" customFormat="1" ht="38.15" customHeight="1" thickBot="1" x14ac:dyDescent="0.4">
      <c r="A5" s="43" t="s">
        <v>89</v>
      </c>
      <c r="B5" s="92" t="s">
        <v>56</v>
      </c>
      <c r="C5" s="44" t="s">
        <v>57</v>
      </c>
      <c r="D5" s="44" t="s">
        <v>58</v>
      </c>
      <c r="E5" s="44" t="s">
        <v>59</v>
      </c>
      <c r="F5" s="44" t="s">
        <v>99</v>
      </c>
      <c r="G5" s="17" t="s">
        <v>61</v>
      </c>
      <c r="H5" s="44" t="s">
        <v>92</v>
      </c>
      <c r="I5" s="45" t="s">
        <v>63</v>
      </c>
      <c r="J5" s="19" t="s">
        <v>93</v>
      </c>
      <c r="K5" s="6"/>
      <c r="N5" s="4">
        <f>SUMIF($G$6:$G$13,"orientamento",$J$6:$J$13)</f>
        <v>0</v>
      </c>
      <c r="O5" s="3">
        <f>SUMIF($G$6:$G$13,"formazione",$J$6:$J$13)</f>
        <v>0</v>
      </c>
      <c r="P5" s="3">
        <f>SUMIF($G$6:$G$13,"gestione progetti di innovazione",$J$6:$J$13)</f>
        <v>0</v>
      </c>
      <c r="Q5" s="3"/>
    </row>
    <row r="6" spans="1:17" ht="20.149999999999999" customHeight="1" x14ac:dyDescent="0.35">
      <c r="A6" s="46"/>
      <c r="B6" s="47"/>
      <c r="C6" s="48"/>
      <c r="D6" s="49">
        <f t="shared" ref="D6:D12" si="0">Anno_rendicontato</f>
        <v>2024</v>
      </c>
      <c r="E6" s="50"/>
      <c r="F6" s="51"/>
      <c r="G6" s="52"/>
      <c r="H6" s="53"/>
      <c r="I6" s="93"/>
      <c r="J6" s="96"/>
      <c r="K6" s="54" t="str">
        <f>IF(AND(H6&lt;&gt;"",J6&lt;&gt;""),"Inserire solo uno degli importi","")</f>
        <v/>
      </c>
      <c r="N6" s="2">
        <f>SUM(N3:N5)</f>
        <v>0</v>
      </c>
      <c r="O6" s="2">
        <f t="shared" ref="O6:P6" si="1">SUM(O3:O5)</f>
        <v>0</v>
      </c>
      <c r="P6" s="2">
        <f t="shared" si="1"/>
        <v>0</v>
      </c>
      <c r="Q6" s="18" t="s">
        <v>42</v>
      </c>
    </row>
    <row r="7" spans="1:17" ht="20.149999999999999" customHeight="1" x14ac:dyDescent="0.35">
      <c r="A7" s="55"/>
      <c r="B7" s="56"/>
      <c r="C7" s="57"/>
      <c r="D7" s="58">
        <f t="shared" si="0"/>
        <v>2024</v>
      </c>
      <c r="E7" s="59"/>
      <c r="F7" s="60"/>
      <c r="G7" s="22"/>
      <c r="H7" s="94"/>
      <c r="I7" s="95"/>
      <c r="J7" s="24"/>
      <c r="K7" s="54" t="str">
        <f t="shared" ref="K7:K12" si="2">IF(AND(H7&lt;&gt;"",J7&lt;&gt;""),"Inserire solo uno dei due valori","")</f>
        <v/>
      </c>
    </row>
    <row r="8" spans="1:17" ht="20.149999999999999" customHeight="1" x14ac:dyDescent="0.35">
      <c r="A8" s="55"/>
      <c r="B8" s="56"/>
      <c r="C8" s="57"/>
      <c r="D8" s="58">
        <f t="shared" si="0"/>
        <v>2024</v>
      </c>
      <c r="E8" s="59"/>
      <c r="F8" s="60"/>
      <c r="G8" s="22"/>
      <c r="H8" s="94"/>
      <c r="I8" s="95"/>
      <c r="J8" s="24"/>
      <c r="K8" s="54" t="str">
        <f t="shared" si="2"/>
        <v/>
      </c>
    </row>
    <row r="9" spans="1:17" ht="20.149999999999999" customHeight="1" x14ac:dyDescent="0.35">
      <c r="A9" s="55"/>
      <c r="B9" s="56"/>
      <c r="C9" s="57"/>
      <c r="D9" s="58">
        <f t="shared" si="0"/>
        <v>2024</v>
      </c>
      <c r="E9" s="59"/>
      <c r="F9" s="60"/>
      <c r="G9" s="22"/>
      <c r="H9" s="94"/>
      <c r="I9" s="95"/>
      <c r="J9" s="24"/>
      <c r="K9" s="54" t="str">
        <f t="shared" si="2"/>
        <v/>
      </c>
    </row>
    <row r="10" spans="1:17" ht="20.149999999999999" customHeight="1" x14ac:dyDescent="0.35">
      <c r="A10" s="55"/>
      <c r="B10" s="56"/>
      <c r="C10" s="57"/>
      <c r="D10" s="58">
        <f t="shared" si="0"/>
        <v>2024</v>
      </c>
      <c r="E10" s="59"/>
      <c r="F10" s="60"/>
      <c r="G10" s="22"/>
      <c r="H10" s="94"/>
      <c r="I10" s="95"/>
      <c r="J10" s="24"/>
      <c r="K10" s="54" t="str">
        <f t="shared" si="2"/>
        <v/>
      </c>
    </row>
    <row r="11" spans="1:17" ht="20.149999999999999" customHeight="1" x14ac:dyDescent="0.35">
      <c r="A11" s="55"/>
      <c r="B11" s="56"/>
      <c r="C11" s="57"/>
      <c r="D11" s="58">
        <f t="shared" si="0"/>
        <v>2024</v>
      </c>
      <c r="E11" s="59"/>
      <c r="F11" s="60"/>
      <c r="G11" s="22"/>
      <c r="H11" s="94"/>
      <c r="I11" s="95"/>
      <c r="J11" s="24"/>
      <c r="K11" s="54" t="str">
        <f t="shared" si="2"/>
        <v/>
      </c>
    </row>
    <row r="12" spans="1:17" ht="20.149999999999999" customHeight="1" x14ac:dyDescent="0.35">
      <c r="A12" s="55"/>
      <c r="B12" s="56"/>
      <c r="C12" s="57"/>
      <c r="D12" s="58">
        <f t="shared" si="0"/>
        <v>2024</v>
      </c>
      <c r="E12" s="59"/>
      <c r="F12" s="60"/>
      <c r="G12" s="22"/>
      <c r="H12" s="94"/>
      <c r="I12" s="95"/>
      <c r="J12" s="24"/>
      <c r="K12" s="54" t="str">
        <f t="shared" si="2"/>
        <v/>
      </c>
    </row>
    <row r="13" spans="1:17" ht="20.149999999999999" customHeight="1" thickBot="1" x14ac:dyDescent="0.4">
      <c r="A13" s="62"/>
      <c r="B13" s="5"/>
      <c r="C13" s="63"/>
      <c r="D13" s="1">
        <f t="shared" ref="D13" si="3">Anno_rendicontato</f>
        <v>2024</v>
      </c>
      <c r="E13" s="64"/>
      <c r="F13" s="64"/>
      <c r="G13" s="29"/>
      <c r="H13" s="65"/>
      <c r="I13" s="66"/>
      <c r="J13" s="82"/>
      <c r="K13" s="54" t="str">
        <f t="shared" ref="K13:K15" si="4">IF(AND(H13&lt;&gt;"",J13&lt;&gt;""),"Inserire solo uno dei due valori","")</f>
        <v/>
      </c>
    </row>
    <row r="14" spans="1:17" ht="20.149999999999999" customHeight="1" thickBot="1" x14ac:dyDescent="0.4">
      <c r="C14" s="67"/>
      <c r="D14" s="67"/>
      <c r="E14" s="67"/>
      <c r="F14" s="67"/>
      <c r="G14" s="67"/>
      <c r="H14" s="97">
        <f>SUM(H6:H13)</f>
        <v>0</v>
      </c>
      <c r="I14" s="97">
        <f>SUM(I6:I13)</f>
        <v>0</v>
      </c>
      <c r="J14" s="68">
        <f>SUM(J6:J13)</f>
        <v>0</v>
      </c>
      <c r="K14" s="69" t="str">
        <f t="shared" si="4"/>
        <v>Inserire solo uno dei due valori</v>
      </c>
    </row>
    <row r="15" spans="1:17" ht="20.149999999999999" customHeight="1" thickBot="1" x14ac:dyDescent="0.4">
      <c r="B15" s="585"/>
      <c r="C15" s="585"/>
      <c r="D15" s="585"/>
      <c r="E15" s="585"/>
      <c r="F15" s="585"/>
      <c r="G15" s="585"/>
      <c r="H15" s="585"/>
      <c r="I15" s="70"/>
      <c r="K15" s="54" t="str">
        <f t="shared" si="4"/>
        <v/>
      </c>
    </row>
    <row r="16" spans="1:17" s="12" customFormat="1" ht="30" customHeight="1" thickBot="1" x14ac:dyDescent="0.4">
      <c r="A16" s="539" t="str">
        <f>"SCHEDA ALTRI COSTI  "&amp;Anno_rendicontato</f>
        <v>SCHEDA ALTRI COSTI  2024</v>
      </c>
      <c r="B16" s="540"/>
      <c r="C16" s="540"/>
      <c r="D16" s="540"/>
      <c r="E16" s="540"/>
      <c r="F16" s="540"/>
      <c r="G16" s="540"/>
      <c r="H16" s="541"/>
      <c r="I16" s="109" t="s">
        <v>9</v>
      </c>
      <c r="J16" s="110">
        <f>IF(K16=0,SUM(H19:H26)+SUM(J19:J26),"Errore di compilazione")</f>
        <v>0</v>
      </c>
      <c r="K16" s="105">
        <f>COUNTIF(K19:K26,K27)</f>
        <v>0</v>
      </c>
      <c r="N16" s="105">
        <f>SUMIF($G$6:$G$13,"orientamento",$H$6:$H$13)</f>
        <v>0</v>
      </c>
      <c r="O16" s="105">
        <f>SUMIF($G$6:$G$13,"formazione",$H$6:$H$13)</f>
        <v>0</v>
      </c>
      <c r="P16" s="105">
        <f>SUMIF($G$6:$G$13,"gestione progetti di innovazione",$H$6:$H$13)</f>
        <v>0</v>
      </c>
      <c r="Q16" s="105"/>
    </row>
    <row r="17" spans="1:17" s="12" customFormat="1" ht="30" customHeight="1" thickBot="1" x14ac:dyDescent="0.4">
      <c r="A17" s="594" t="s">
        <v>118</v>
      </c>
      <c r="B17" s="595"/>
      <c r="C17" s="595"/>
      <c r="D17" s="595"/>
      <c r="E17" s="595"/>
      <c r="F17" s="595"/>
      <c r="G17" s="595"/>
      <c r="H17" s="595"/>
      <c r="I17" s="595"/>
      <c r="J17" s="596"/>
      <c r="K17" s="105"/>
      <c r="N17" s="105"/>
      <c r="O17" s="105"/>
      <c r="P17" s="105"/>
      <c r="Q17" s="105"/>
    </row>
    <row r="18" spans="1:17" s="13" customFormat="1" ht="38.15" customHeight="1" thickBot="1" x14ac:dyDescent="0.4">
      <c r="A18" s="43" t="s">
        <v>89</v>
      </c>
      <c r="B18" s="92" t="s">
        <v>56</v>
      </c>
      <c r="C18" s="44" t="s">
        <v>57</v>
      </c>
      <c r="D18" s="44" t="s">
        <v>58</v>
      </c>
      <c r="E18" s="44" t="s">
        <v>59</v>
      </c>
      <c r="F18" s="44" t="s">
        <v>99</v>
      </c>
      <c r="G18" s="17" t="s">
        <v>61</v>
      </c>
      <c r="H18" s="44" t="s">
        <v>92</v>
      </c>
      <c r="I18" s="45" t="s">
        <v>63</v>
      </c>
      <c r="J18" s="19" t="s">
        <v>93</v>
      </c>
      <c r="K18" s="6"/>
      <c r="N18" s="4">
        <f>SUMIF($G$6:$G$13,"orientamento",$J$6:$J$13)</f>
        <v>0</v>
      </c>
      <c r="O18" s="3">
        <f>SUMIF($G$6:$G$13,"formazione",$J$6:$J$13)</f>
        <v>0</v>
      </c>
      <c r="P18" s="3">
        <f>SUMIF($G$6:$G$13,"gestione progetti di innovazione",$J$6:$J$13)</f>
        <v>0</v>
      </c>
      <c r="Q18" s="3"/>
    </row>
    <row r="19" spans="1:17" ht="20.149999999999999" customHeight="1" x14ac:dyDescent="0.35">
      <c r="A19" s="46"/>
      <c r="B19" s="47"/>
      <c r="C19" s="48"/>
      <c r="D19" s="49">
        <f t="shared" ref="D19:D26" si="5">Anno_rendicontato</f>
        <v>2024</v>
      </c>
      <c r="E19" s="50"/>
      <c r="F19" s="51"/>
      <c r="G19" s="52"/>
      <c r="H19" s="53"/>
      <c r="I19" s="93"/>
      <c r="J19" s="96"/>
      <c r="K19" s="54" t="str">
        <f>IF(AND(H19&lt;&gt;"",J19&lt;&gt;""),"Inserire solo uno degli importi","")</f>
        <v/>
      </c>
      <c r="N19" s="2">
        <f>SUM(N16:N18)</f>
        <v>0</v>
      </c>
      <c r="O19" s="2">
        <f t="shared" ref="O19:P19" si="6">SUM(O16:O18)</f>
        <v>0</v>
      </c>
      <c r="P19" s="2">
        <f t="shared" si="6"/>
        <v>0</v>
      </c>
      <c r="Q19" s="18" t="s">
        <v>42</v>
      </c>
    </row>
    <row r="20" spans="1:17" ht="20.149999999999999" customHeight="1" x14ac:dyDescent="0.35">
      <c r="A20" s="55"/>
      <c r="B20" s="56"/>
      <c r="C20" s="57"/>
      <c r="D20" s="58">
        <f t="shared" si="5"/>
        <v>2024</v>
      </c>
      <c r="E20" s="59"/>
      <c r="F20" s="60"/>
      <c r="G20" s="22"/>
      <c r="H20" s="94"/>
      <c r="I20" s="95"/>
      <c r="J20" s="24"/>
      <c r="K20" s="54" t="str">
        <f t="shared" ref="K20:K27" si="7">IF(AND(H20&lt;&gt;"",J20&lt;&gt;""),"Inserire solo uno dei due valori","")</f>
        <v/>
      </c>
    </row>
    <row r="21" spans="1:17" ht="20.149999999999999" customHeight="1" x14ac:dyDescent="0.35">
      <c r="A21" s="55"/>
      <c r="B21" s="56"/>
      <c r="C21" s="57"/>
      <c r="D21" s="58">
        <f t="shared" si="5"/>
        <v>2024</v>
      </c>
      <c r="E21" s="59"/>
      <c r="F21" s="60"/>
      <c r="G21" s="22"/>
      <c r="H21" s="94"/>
      <c r="I21" s="95"/>
      <c r="J21" s="24"/>
      <c r="K21" s="54" t="str">
        <f t="shared" si="7"/>
        <v/>
      </c>
    </row>
    <row r="22" spans="1:17" ht="20.149999999999999" customHeight="1" x14ac:dyDescent="0.35">
      <c r="A22" s="55"/>
      <c r="B22" s="56"/>
      <c r="C22" s="57"/>
      <c r="D22" s="58">
        <f t="shared" si="5"/>
        <v>2024</v>
      </c>
      <c r="E22" s="59"/>
      <c r="F22" s="60"/>
      <c r="G22" s="22"/>
      <c r="H22" s="94"/>
      <c r="I22" s="95"/>
      <c r="J22" s="24"/>
      <c r="K22" s="54" t="str">
        <f t="shared" si="7"/>
        <v/>
      </c>
    </row>
    <row r="23" spans="1:17" ht="20.149999999999999" customHeight="1" x14ac:dyDescent="0.35">
      <c r="A23" s="55"/>
      <c r="B23" s="56"/>
      <c r="C23" s="57"/>
      <c r="D23" s="58">
        <f t="shared" si="5"/>
        <v>2024</v>
      </c>
      <c r="E23" s="59"/>
      <c r="F23" s="60"/>
      <c r="G23" s="22"/>
      <c r="H23" s="94"/>
      <c r="I23" s="95"/>
      <c r="J23" s="24"/>
      <c r="K23" s="54" t="str">
        <f t="shared" si="7"/>
        <v/>
      </c>
    </row>
    <row r="24" spans="1:17" ht="20.149999999999999" customHeight="1" x14ac:dyDescent="0.35">
      <c r="A24" s="55"/>
      <c r="B24" s="56"/>
      <c r="C24" s="57"/>
      <c r="D24" s="58">
        <f t="shared" si="5"/>
        <v>2024</v>
      </c>
      <c r="E24" s="59"/>
      <c r="F24" s="60"/>
      <c r="G24" s="22"/>
      <c r="H24" s="94"/>
      <c r="I24" s="95"/>
      <c r="J24" s="24"/>
      <c r="K24" s="54" t="str">
        <f t="shared" si="7"/>
        <v/>
      </c>
    </row>
    <row r="25" spans="1:17" ht="20.149999999999999" customHeight="1" x14ac:dyDescent="0.35">
      <c r="A25" s="55"/>
      <c r="B25" s="56"/>
      <c r="C25" s="57"/>
      <c r="D25" s="58">
        <f t="shared" si="5"/>
        <v>2024</v>
      </c>
      <c r="E25" s="59"/>
      <c r="F25" s="60"/>
      <c r="G25" s="22"/>
      <c r="H25" s="94"/>
      <c r="I25" s="95"/>
      <c r="J25" s="24"/>
      <c r="K25" s="54" t="str">
        <f t="shared" si="7"/>
        <v/>
      </c>
    </row>
    <row r="26" spans="1:17" ht="20.149999999999999" customHeight="1" thickBot="1" x14ac:dyDescent="0.4">
      <c r="A26" s="62"/>
      <c r="B26" s="5"/>
      <c r="C26" s="63"/>
      <c r="D26" s="1">
        <f t="shared" si="5"/>
        <v>2024</v>
      </c>
      <c r="E26" s="64"/>
      <c r="F26" s="64"/>
      <c r="G26" s="29"/>
      <c r="H26" s="65"/>
      <c r="I26" s="66"/>
      <c r="J26" s="82"/>
      <c r="K26" s="54" t="str">
        <f t="shared" si="7"/>
        <v/>
      </c>
    </row>
    <row r="27" spans="1:17" ht="20.149999999999999" customHeight="1" thickBot="1" x14ac:dyDescent="0.4">
      <c r="C27" s="67"/>
      <c r="D27" s="67"/>
      <c r="E27" s="67"/>
      <c r="F27" s="67"/>
      <c r="G27" s="67"/>
      <c r="H27" s="97">
        <f>SUM(H19:H26)</f>
        <v>0</v>
      </c>
      <c r="I27" s="97">
        <f>SUM(I19:I26)</f>
        <v>0</v>
      </c>
      <c r="J27" s="68">
        <f>SUM(J19:J26)</f>
        <v>0</v>
      </c>
      <c r="K27" s="69" t="str">
        <f t="shared" si="7"/>
        <v>Inserire solo uno dei due valori</v>
      </c>
    </row>
    <row r="32" spans="1:17" x14ac:dyDescent="0.35">
      <c r="C32" s="585" t="s">
        <v>100</v>
      </c>
      <c r="D32" s="585"/>
      <c r="E32" s="585"/>
      <c r="F32" s="585"/>
      <c r="G32" s="585"/>
      <c r="H32" s="585"/>
      <c r="I32" s="585"/>
    </row>
  </sheetData>
  <mergeCells count="6">
    <mergeCell ref="C32:I32"/>
    <mergeCell ref="B15:H15"/>
    <mergeCell ref="A3:H3"/>
    <mergeCell ref="A4:J4"/>
    <mergeCell ref="A16:H16"/>
    <mergeCell ref="A17:J17"/>
  </mergeCells>
  <pageMargins left="0.7" right="0.7" top="0.75" bottom="0.75" header="0.3" footer="0.3"/>
  <pageSetup paperSize="9" scale="9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tabColor rgb="FFFFC000"/>
    <pageSetUpPr fitToPage="1"/>
  </sheetPr>
  <dimension ref="A1:R25"/>
  <sheetViews>
    <sheetView showGridLines="0" zoomScale="80" zoomScaleNormal="80" workbookViewId="0">
      <selection activeCell="E29" sqref="E29"/>
    </sheetView>
  </sheetViews>
  <sheetFormatPr defaultColWidth="9.1796875" defaultRowHeight="15.5" x14ac:dyDescent="0.35"/>
  <cols>
    <col min="1" max="1" width="28.453125" style="16" customWidth="1"/>
    <col min="2" max="2" width="21.54296875" style="16" customWidth="1"/>
    <col min="3" max="3" width="24.54296875" style="16" customWidth="1"/>
    <col min="4" max="4" width="18.54296875" style="16" customWidth="1"/>
    <col min="5" max="5" width="24.453125" style="16" customWidth="1"/>
    <col min="6" max="6" width="19" style="16" customWidth="1"/>
    <col min="7" max="7" width="20.1796875" style="16" customWidth="1"/>
    <col min="8" max="8" width="14.1796875" style="16" customWidth="1"/>
    <col min="9" max="16384" width="9.1796875" style="16"/>
  </cols>
  <sheetData>
    <row r="1" spans="1:18" ht="31.75" customHeight="1" x14ac:dyDescent="0.35"/>
    <row r="2" spans="1:18" ht="33" customHeight="1" thickBot="1" x14ac:dyDescent="0.4"/>
    <row r="3" spans="1:18" s="12" customFormat="1" ht="30" customHeight="1" thickBot="1" x14ac:dyDescent="0.4">
      <c r="A3" s="395" t="str">
        <f>"SCHEDA COSTI PERSONALE DIPENDENTE (REALI) "&amp;Anno_rendicontato</f>
        <v>SCHEDA COSTI PERSONALE DIPENDENTE (REALI) 2024</v>
      </c>
      <c r="B3" s="396"/>
      <c r="C3" s="396"/>
      <c r="D3" s="396"/>
      <c r="E3" s="396"/>
      <c r="F3" s="396"/>
      <c r="G3" s="397"/>
      <c r="H3" s="118" t="s">
        <v>9</v>
      </c>
      <c r="I3" s="119">
        <f>SUM(I6:I23)</f>
        <v>0</v>
      </c>
      <c r="N3" s="105">
        <f>SUMIF($F$6:$F$23,"orientamento",$I$6:$I$23)</f>
        <v>0</v>
      </c>
      <c r="O3" s="105">
        <f>SUMIF($F$6:$F$23,"formazione",$I$6:$I$23)</f>
        <v>0</v>
      </c>
      <c r="P3" s="105">
        <f>SUMIF($F$6:$F$23,"gestione progetti di innovazione",$I$6:$I$23)</f>
        <v>0</v>
      </c>
      <c r="Q3" s="105"/>
      <c r="R3" s="105"/>
    </row>
    <row r="4" spans="1:18" s="7" customFormat="1" ht="30" customHeight="1" x14ac:dyDescent="0.35">
      <c r="A4" s="398" t="s">
        <v>35</v>
      </c>
      <c r="B4" s="393" t="s">
        <v>110</v>
      </c>
      <c r="C4" s="393" t="s">
        <v>108</v>
      </c>
      <c r="D4" s="393" t="s">
        <v>109</v>
      </c>
      <c r="E4" s="400" t="s">
        <v>111</v>
      </c>
      <c r="F4" s="393" t="s">
        <v>40</v>
      </c>
      <c r="G4" s="393" t="s">
        <v>49</v>
      </c>
      <c r="H4" s="393" t="s">
        <v>112</v>
      </c>
      <c r="I4" s="391" t="s">
        <v>41</v>
      </c>
      <c r="J4" s="20"/>
      <c r="N4" s="18"/>
      <c r="O4" s="18"/>
      <c r="P4" s="18"/>
      <c r="Q4" s="18"/>
      <c r="R4" s="18"/>
    </row>
    <row r="5" spans="1:18" s="7" customFormat="1" ht="44.15" customHeight="1" x14ac:dyDescent="0.35">
      <c r="A5" s="399"/>
      <c r="B5" s="394"/>
      <c r="C5" s="394"/>
      <c r="D5" s="394"/>
      <c r="E5" s="401"/>
      <c r="F5" s="394"/>
      <c r="G5" s="394"/>
      <c r="H5" s="394"/>
      <c r="I5" s="392"/>
      <c r="J5" s="20"/>
      <c r="N5" s="18"/>
      <c r="O5" s="18"/>
      <c r="P5" s="18"/>
      <c r="Q5" s="18"/>
      <c r="R5" s="18"/>
    </row>
    <row r="6" spans="1:18" s="7" customFormat="1" ht="20.149999999999999" customHeight="1" x14ac:dyDescent="0.35">
      <c r="A6" s="21"/>
      <c r="B6" s="37"/>
      <c r="C6" s="22"/>
      <c r="D6" s="22"/>
      <c r="E6" s="23"/>
      <c r="F6" s="22"/>
      <c r="G6" s="38"/>
      <c r="H6" s="38"/>
      <c r="I6" s="39">
        <f>G6*H6</f>
        <v>0</v>
      </c>
      <c r="J6" s="20"/>
      <c r="K6" s="20"/>
      <c r="L6"/>
      <c r="M6"/>
      <c r="N6" s="18"/>
      <c r="O6" s="18"/>
      <c r="P6" s="18"/>
      <c r="Q6" s="18"/>
      <c r="R6" s="18" t="s">
        <v>42</v>
      </c>
    </row>
    <row r="7" spans="1:18" s="7" customFormat="1" ht="20.149999999999999" customHeight="1" x14ac:dyDescent="0.35">
      <c r="A7" s="21"/>
      <c r="B7" s="37"/>
      <c r="C7" s="22"/>
      <c r="D7" s="22"/>
      <c r="E7" s="23"/>
      <c r="F7" s="22"/>
      <c r="G7" s="38"/>
      <c r="H7" s="38"/>
      <c r="I7" s="39">
        <f t="shared" ref="I7" si="0">G7*H7</f>
        <v>0</v>
      </c>
      <c r="J7" s="20"/>
      <c r="K7" s="20"/>
      <c r="N7" s="18"/>
      <c r="O7" s="18"/>
      <c r="P7" s="18"/>
      <c r="Q7" s="18"/>
      <c r="R7" s="18" t="s">
        <v>43</v>
      </c>
    </row>
    <row r="8" spans="1:18" s="7" customFormat="1" ht="20.149999999999999" customHeight="1" x14ac:dyDescent="0.35">
      <c r="A8" s="21"/>
      <c r="B8" s="37"/>
      <c r="C8" s="22"/>
      <c r="D8" s="22"/>
      <c r="E8" s="23"/>
      <c r="F8" s="22"/>
      <c r="G8" s="38"/>
      <c r="H8" s="38"/>
      <c r="I8" s="39">
        <f t="shared" ref="I8:I23" si="1">G8*H8</f>
        <v>0</v>
      </c>
      <c r="J8" s="20"/>
      <c r="K8" s="20"/>
      <c r="N8" s="18"/>
      <c r="O8" s="18"/>
      <c r="P8" s="18"/>
      <c r="Q8" s="18"/>
      <c r="R8" s="18" t="s">
        <v>44</v>
      </c>
    </row>
    <row r="9" spans="1:18" s="7" customFormat="1" ht="20.149999999999999" customHeight="1" x14ac:dyDescent="0.35">
      <c r="A9" s="21"/>
      <c r="B9" s="37"/>
      <c r="C9" s="22"/>
      <c r="D9" s="22"/>
      <c r="E9" s="23"/>
      <c r="F9" s="22"/>
      <c r="G9" s="38"/>
      <c r="H9" s="38"/>
      <c r="I9" s="39">
        <f t="shared" si="1"/>
        <v>0</v>
      </c>
      <c r="J9" s="20"/>
      <c r="K9" s="20"/>
    </row>
    <row r="10" spans="1:18" s="7" customFormat="1" ht="20.149999999999999" customHeight="1" x14ac:dyDescent="0.35">
      <c r="A10" s="21"/>
      <c r="B10" s="37"/>
      <c r="C10" s="22"/>
      <c r="D10" s="22"/>
      <c r="E10" s="23"/>
      <c r="F10" s="22"/>
      <c r="G10" s="38"/>
      <c r="H10" s="38"/>
      <c r="I10" s="39">
        <f t="shared" si="1"/>
        <v>0</v>
      </c>
      <c r="J10" s="20"/>
      <c r="K10" s="20"/>
      <c r="L10"/>
      <c r="M10"/>
    </row>
    <row r="11" spans="1:18" s="7" customFormat="1" ht="20.149999999999999" customHeight="1" x14ac:dyDescent="0.35">
      <c r="A11" s="21"/>
      <c r="B11" s="37"/>
      <c r="C11" s="22"/>
      <c r="D11" s="22"/>
      <c r="E11" s="23"/>
      <c r="F11" s="22"/>
      <c r="G11" s="38"/>
      <c r="H11" s="38"/>
      <c r="I11" s="39">
        <f t="shared" si="1"/>
        <v>0</v>
      </c>
      <c r="J11" s="20"/>
      <c r="K11" s="20"/>
    </row>
    <row r="12" spans="1:18" ht="20.149999999999999" customHeight="1" x14ac:dyDescent="0.35">
      <c r="A12" s="21"/>
      <c r="B12" s="37"/>
      <c r="C12" s="22"/>
      <c r="D12" s="22"/>
      <c r="E12" s="23"/>
      <c r="F12" s="22"/>
      <c r="G12" s="38"/>
      <c r="H12" s="38"/>
      <c r="I12" s="39">
        <f t="shared" si="1"/>
        <v>0</v>
      </c>
      <c r="J12" s="25"/>
      <c r="K12" s="25"/>
    </row>
    <row r="13" spans="1:18" ht="20.149999999999999" customHeight="1" x14ac:dyDescent="0.35">
      <c r="A13" s="21"/>
      <c r="B13" s="37"/>
      <c r="C13" s="22"/>
      <c r="D13" s="22"/>
      <c r="E13" s="23"/>
      <c r="F13" s="22"/>
      <c r="G13" s="38"/>
      <c r="H13" s="38"/>
      <c r="I13" s="39">
        <f t="shared" si="1"/>
        <v>0</v>
      </c>
      <c r="J13" s="25"/>
      <c r="K13" s="25"/>
    </row>
    <row r="14" spans="1:18" ht="20.149999999999999" customHeight="1" x14ac:dyDescent="0.35">
      <c r="A14" s="21"/>
      <c r="B14" s="37"/>
      <c r="C14" s="22"/>
      <c r="D14" s="22"/>
      <c r="E14" s="23"/>
      <c r="F14" s="22"/>
      <c r="G14" s="38"/>
      <c r="H14" s="38"/>
      <c r="I14" s="39">
        <f t="shared" si="1"/>
        <v>0</v>
      </c>
      <c r="J14" s="25"/>
      <c r="K14" s="25"/>
    </row>
    <row r="15" spans="1:18" ht="20.149999999999999" customHeight="1" x14ac:dyDescent="0.35">
      <c r="A15" s="21"/>
      <c r="B15" s="37"/>
      <c r="C15" s="22"/>
      <c r="D15" s="22"/>
      <c r="E15" s="23"/>
      <c r="F15" s="22"/>
      <c r="G15" s="38"/>
      <c r="H15" s="38"/>
      <c r="I15" s="39">
        <f t="shared" si="1"/>
        <v>0</v>
      </c>
      <c r="J15" s="25"/>
      <c r="K15" s="25"/>
    </row>
    <row r="16" spans="1:18" ht="20.149999999999999" customHeight="1" x14ac:dyDescent="0.35">
      <c r="A16" s="21"/>
      <c r="B16" s="37"/>
      <c r="C16" s="22"/>
      <c r="D16" s="22"/>
      <c r="E16" s="23"/>
      <c r="F16" s="22"/>
      <c r="G16" s="38"/>
      <c r="H16" s="38"/>
      <c r="I16" s="39">
        <f t="shared" si="1"/>
        <v>0</v>
      </c>
    </row>
    <row r="17" spans="1:11" s="7" customFormat="1" ht="20.149999999999999" customHeight="1" x14ac:dyDescent="0.35">
      <c r="A17" s="21"/>
      <c r="B17" s="37"/>
      <c r="C17" s="22"/>
      <c r="D17" s="22"/>
      <c r="E17" s="23"/>
      <c r="F17" s="22"/>
      <c r="G17" s="38"/>
      <c r="H17" s="38"/>
      <c r="I17" s="39">
        <f t="shared" si="1"/>
        <v>0</v>
      </c>
      <c r="J17" s="20"/>
      <c r="K17" s="20"/>
    </row>
    <row r="18" spans="1:11" s="7" customFormat="1" ht="20.149999999999999" customHeight="1" x14ac:dyDescent="0.35">
      <c r="A18" s="21"/>
      <c r="B18" s="37"/>
      <c r="C18" s="22"/>
      <c r="D18" s="22"/>
      <c r="E18" s="23"/>
      <c r="F18" s="22"/>
      <c r="G18" s="38"/>
      <c r="H18" s="38"/>
      <c r="I18" s="39">
        <f t="shared" si="1"/>
        <v>0</v>
      </c>
      <c r="J18" s="20"/>
      <c r="K18" s="20"/>
    </row>
    <row r="19" spans="1:11" s="7" customFormat="1" ht="20.149999999999999" customHeight="1" x14ac:dyDescent="0.35">
      <c r="A19" s="21"/>
      <c r="B19" s="37"/>
      <c r="C19" s="22"/>
      <c r="D19" s="22"/>
      <c r="E19" s="23"/>
      <c r="F19" s="22"/>
      <c r="G19" s="38"/>
      <c r="H19" s="38"/>
      <c r="I19" s="39">
        <f t="shared" si="1"/>
        <v>0</v>
      </c>
      <c r="J19" s="20"/>
      <c r="K19" s="20"/>
    </row>
    <row r="20" spans="1:11" s="7" customFormat="1" ht="20.149999999999999" customHeight="1" x14ac:dyDescent="0.35">
      <c r="A20" s="21"/>
      <c r="B20" s="37"/>
      <c r="C20" s="22"/>
      <c r="D20" s="22"/>
      <c r="E20" s="23"/>
      <c r="F20" s="22"/>
      <c r="G20" s="38"/>
      <c r="H20" s="38"/>
      <c r="I20" s="39">
        <f t="shared" si="1"/>
        <v>0</v>
      </c>
      <c r="J20" s="20"/>
      <c r="K20" s="20"/>
    </row>
    <row r="21" spans="1:11" s="7" customFormat="1" ht="20.149999999999999" customHeight="1" x14ac:dyDescent="0.35">
      <c r="A21" s="21"/>
      <c r="B21" s="37"/>
      <c r="C21" s="22"/>
      <c r="D21" s="22"/>
      <c r="E21" s="23"/>
      <c r="F21" s="22"/>
      <c r="G21" s="38"/>
      <c r="H21" s="38"/>
      <c r="I21" s="39">
        <f t="shared" si="1"/>
        <v>0</v>
      </c>
      <c r="J21" s="20"/>
      <c r="K21" s="20"/>
    </row>
    <row r="22" spans="1:11" s="7" customFormat="1" ht="20.149999999999999" customHeight="1" x14ac:dyDescent="0.35">
      <c r="A22" s="21"/>
      <c r="B22" s="37"/>
      <c r="C22" s="22"/>
      <c r="D22" s="22"/>
      <c r="E22" s="23"/>
      <c r="F22" s="22"/>
      <c r="G22" s="38"/>
      <c r="H22" s="38"/>
      <c r="I22" s="39">
        <f t="shared" si="1"/>
        <v>0</v>
      </c>
      <c r="J22" s="20"/>
      <c r="K22" s="20"/>
    </row>
    <row r="23" spans="1:11" ht="20.149999999999999" customHeight="1" thickBot="1" x14ac:dyDescent="0.4">
      <c r="A23" s="26"/>
      <c r="B23" s="40"/>
      <c r="C23" s="27"/>
      <c r="D23" s="27"/>
      <c r="E23" s="28"/>
      <c r="F23" s="29"/>
      <c r="G23" s="41"/>
      <c r="H23" s="41"/>
      <c r="I23" s="39">
        <f t="shared" si="1"/>
        <v>0</v>
      </c>
    </row>
    <row r="24" spans="1:11" ht="20.149999999999999" customHeight="1" thickBot="1" x14ac:dyDescent="0.4">
      <c r="A24" s="31"/>
      <c r="B24" s="31"/>
      <c r="C24" s="31"/>
      <c r="D24" s="32"/>
      <c r="E24" s="32"/>
      <c r="H24" s="33" t="s">
        <v>9</v>
      </c>
      <c r="I24" s="34">
        <f>SUM(I6:I23)</f>
        <v>0</v>
      </c>
    </row>
    <row r="25" spans="1:11" ht="20.149999999999999" customHeight="1" x14ac:dyDescent="0.35">
      <c r="A25" s="114" t="s">
        <v>45</v>
      </c>
      <c r="B25" s="35"/>
    </row>
  </sheetData>
  <mergeCells count="10">
    <mergeCell ref="I4:I5"/>
    <mergeCell ref="F4:F5"/>
    <mergeCell ref="G4:G5"/>
    <mergeCell ref="H4:H5"/>
    <mergeCell ref="A3:G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8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T126"/>
  <sheetViews>
    <sheetView showGridLines="0" topLeftCell="A33" zoomScale="89" zoomScaleNormal="80" workbookViewId="0">
      <selection activeCell="D20" sqref="D20:H20"/>
    </sheetView>
  </sheetViews>
  <sheetFormatPr defaultColWidth="9.1796875" defaultRowHeight="14.5" x14ac:dyDescent="0.35"/>
  <cols>
    <col min="1" max="1" width="3.453125" style="13" customWidth="1"/>
    <col min="2" max="2" width="45.453125" style="14" customWidth="1"/>
    <col min="3" max="3" width="21.453125" style="14" customWidth="1"/>
    <col min="4" max="4" width="12.453125" style="14" customWidth="1"/>
    <col min="5" max="5" width="27" style="13" customWidth="1"/>
    <col min="6" max="6" width="16.1796875" style="13" customWidth="1"/>
    <col min="7" max="7" width="8.54296875" style="13" customWidth="1"/>
    <col min="8" max="8" width="9" style="13" customWidth="1"/>
    <col min="9" max="9" width="2.1796875" style="13" customWidth="1"/>
    <col min="10" max="10" width="12.453125" style="13" customWidth="1"/>
    <col min="11" max="11" width="20" style="13" customWidth="1"/>
    <col min="12" max="12" width="9.1796875" style="13" customWidth="1"/>
    <col min="13" max="13" width="12.453125" style="358" customWidth="1"/>
    <col min="14" max="15" width="9.1796875" style="358"/>
    <col min="16" max="16" width="14.81640625" style="358" customWidth="1"/>
    <col min="17" max="17" width="5.26953125" style="13" customWidth="1"/>
    <col min="18" max="20" width="0" style="13" hidden="1" customWidth="1"/>
    <col min="21" max="16384" width="9.1796875" style="13"/>
  </cols>
  <sheetData>
    <row r="1" spans="1:20" ht="30" customHeight="1" x14ac:dyDescent="0.35">
      <c r="B1" s="377"/>
      <c r="C1" s="377"/>
      <c r="D1" s="377"/>
      <c r="E1" s="377"/>
      <c r="F1" s="377"/>
      <c r="G1" s="377"/>
      <c r="H1" s="377"/>
      <c r="R1" s="173" t="s">
        <v>149</v>
      </c>
      <c r="S1" s="173" t="s">
        <v>153</v>
      </c>
      <c r="T1" s="173" t="s">
        <v>154</v>
      </c>
    </row>
    <row r="2" spans="1:20" ht="30" customHeight="1" x14ac:dyDescent="0.35">
      <c r="B2" s="377"/>
      <c r="C2" s="377"/>
      <c r="D2" s="377"/>
      <c r="E2" s="377"/>
      <c r="F2" s="377"/>
      <c r="G2" s="377"/>
      <c r="H2" s="377"/>
      <c r="R2" s="173" t="s">
        <v>150</v>
      </c>
      <c r="S2" s="174">
        <v>0.7</v>
      </c>
      <c r="T2" s="174">
        <v>0.45</v>
      </c>
    </row>
    <row r="3" spans="1:20" ht="23.15" customHeight="1" thickBot="1" x14ac:dyDescent="0.4">
      <c r="B3" s="471" t="s">
        <v>102</v>
      </c>
      <c r="C3" s="471"/>
      <c r="D3" s="471"/>
      <c r="E3" s="471"/>
      <c r="F3" s="471"/>
      <c r="G3" s="471"/>
      <c r="H3" s="471"/>
      <c r="R3" s="175" t="s">
        <v>151</v>
      </c>
      <c r="S3" s="176">
        <v>0.6</v>
      </c>
      <c r="T3" s="176">
        <v>0.35</v>
      </c>
    </row>
    <row r="4" spans="1:20" s="9" customFormat="1" ht="25.5" customHeight="1" thickBot="1" x14ac:dyDescent="0.5">
      <c r="A4" s="8"/>
      <c r="B4" s="446" t="s">
        <v>0</v>
      </c>
      <c r="C4" s="447"/>
      <c r="D4" s="447"/>
      <c r="E4" s="447"/>
      <c r="F4" s="447"/>
      <c r="G4" s="447"/>
      <c r="H4" s="448"/>
      <c r="M4" s="358"/>
      <c r="N4" s="358"/>
      <c r="O4" s="358"/>
      <c r="P4" s="358"/>
      <c r="R4" s="175" t="s">
        <v>152</v>
      </c>
      <c r="S4" s="176">
        <v>0.5</v>
      </c>
      <c r="T4" s="176">
        <v>0.25</v>
      </c>
    </row>
    <row r="5" spans="1:20" s="7" customFormat="1" ht="30" customHeight="1" x14ac:dyDescent="0.35">
      <c r="B5" s="449" t="s">
        <v>1</v>
      </c>
      <c r="C5" s="450"/>
      <c r="D5" s="455" t="s">
        <v>114</v>
      </c>
      <c r="E5" s="456"/>
      <c r="F5" s="456"/>
      <c r="G5" s="456"/>
      <c r="H5" s="457"/>
      <c r="M5" s="358"/>
      <c r="N5" s="358"/>
      <c r="O5" s="358"/>
      <c r="P5" s="358"/>
    </row>
    <row r="6" spans="1:20" s="7" customFormat="1" ht="30" customHeight="1" x14ac:dyDescent="0.35">
      <c r="B6" s="451" t="s">
        <v>2</v>
      </c>
      <c r="C6" s="452"/>
      <c r="D6" s="458" t="s">
        <v>115</v>
      </c>
      <c r="E6" s="459"/>
      <c r="F6" s="459"/>
      <c r="G6" s="459"/>
      <c r="H6" s="460"/>
      <c r="M6" s="358"/>
      <c r="N6" s="358"/>
      <c r="O6" s="358"/>
      <c r="P6" s="358"/>
    </row>
    <row r="7" spans="1:20" s="7" customFormat="1" ht="30" customHeight="1" x14ac:dyDescent="0.35">
      <c r="B7" s="451" t="s">
        <v>3</v>
      </c>
      <c r="C7" s="452"/>
      <c r="D7" s="461" t="s">
        <v>116</v>
      </c>
      <c r="E7" s="462"/>
      <c r="F7" s="462"/>
      <c r="G7" s="462"/>
      <c r="H7" s="463"/>
      <c r="M7" s="358"/>
      <c r="N7" s="358"/>
      <c r="O7" s="358"/>
      <c r="P7" s="358"/>
      <c r="R7" s="7" t="e">
        <f>VLOOKUP($D$13,$R$2:$T$4,2,FALSE)</f>
        <v>#N/A</v>
      </c>
    </row>
    <row r="8" spans="1:20" s="7" customFormat="1" ht="17.149999999999999" customHeight="1" x14ac:dyDescent="0.35">
      <c r="B8" s="453" t="s">
        <v>104</v>
      </c>
      <c r="C8" s="454"/>
      <c r="D8" s="177" t="s">
        <v>117</v>
      </c>
      <c r="E8" s="178"/>
      <c r="F8" s="178"/>
      <c r="G8" s="178"/>
      <c r="H8" s="179"/>
      <c r="M8" s="358"/>
      <c r="N8" s="358"/>
      <c r="O8" s="358"/>
      <c r="P8" s="358"/>
    </row>
    <row r="9" spans="1:20" s="7" customFormat="1" ht="17.149999999999999" customHeight="1" x14ac:dyDescent="0.35">
      <c r="B9" s="453" t="s">
        <v>103</v>
      </c>
      <c r="C9" s="454"/>
      <c r="D9" s="177" t="s">
        <v>132</v>
      </c>
      <c r="E9" s="178"/>
      <c r="F9" s="178"/>
      <c r="G9" s="178"/>
      <c r="H9" s="179"/>
      <c r="M9" s="358"/>
      <c r="N9" s="358"/>
      <c r="O9" s="358"/>
      <c r="P9" s="358"/>
    </row>
    <row r="10" spans="1:20" s="7" customFormat="1" ht="17.149999999999999" customHeight="1" x14ac:dyDescent="0.35">
      <c r="B10" s="467" t="s">
        <v>5</v>
      </c>
      <c r="C10" s="468"/>
      <c r="D10" s="458" t="s">
        <v>186</v>
      </c>
      <c r="E10" s="459"/>
      <c r="F10" s="459"/>
      <c r="G10" s="459"/>
      <c r="H10" s="460"/>
      <c r="M10" s="358"/>
      <c r="N10" s="358"/>
      <c r="O10" s="358"/>
      <c r="P10" s="358"/>
    </row>
    <row r="11" spans="1:20" s="7" customFormat="1" ht="11.15" customHeight="1" x14ac:dyDescent="0.35">
      <c r="B11" s="180"/>
      <c r="C11" s="180"/>
      <c r="D11" s="180"/>
      <c r="E11" s="181"/>
      <c r="F11" s="181"/>
      <c r="G11" s="181"/>
      <c r="H11" s="181"/>
      <c r="M11" s="358"/>
      <c r="N11" s="358"/>
      <c r="O11" s="358"/>
      <c r="P11" s="358"/>
    </row>
    <row r="12" spans="1:20" s="7" customFormat="1" ht="17.149999999999999" customHeight="1" x14ac:dyDescent="0.35">
      <c r="B12" s="402" t="s">
        <v>133</v>
      </c>
      <c r="C12" s="403"/>
      <c r="D12" s="404"/>
      <c r="E12" s="405"/>
      <c r="F12" s="405"/>
      <c r="G12" s="405"/>
      <c r="H12" s="406"/>
      <c r="M12" s="358"/>
      <c r="N12" s="358"/>
      <c r="O12" s="358"/>
      <c r="P12" s="358"/>
    </row>
    <row r="13" spans="1:20" s="7" customFormat="1" ht="17.149999999999999" customHeight="1" x14ac:dyDescent="0.35">
      <c r="B13" s="410" t="s">
        <v>187</v>
      </c>
      <c r="C13" s="411"/>
      <c r="D13" s="407"/>
      <c r="E13" s="408"/>
      <c r="F13" s="408"/>
      <c r="G13" s="408"/>
      <c r="H13" s="409"/>
      <c r="M13" s="358"/>
      <c r="N13" s="358"/>
      <c r="O13" s="358"/>
      <c r="P13" s="358"/>
    </row>
    <row r="14" spans="1:20" s="7" customFormat="1" ht="17.149999999999999" customHeight="1" x14ac:dyDescent="0.35">
      <c r="B14" s="402" t="s">
        <v>4</v>
      </c>
      <c r="C14" s="403"/>
      <c r="D14" s="404"/>
      <c r="E14" s="405"/>
      <c r="F14" s="405"/>
      <c r="G14" s="405"/>
      <c r="H14" s="406"/>
      <c r="M14" s="358"/>
      <c r="N14" s="358"/>
      <c r="O14" s="358"/>
      <c r="P14" s="358"/>
    </row>
    <row r="15" spans="1:20" s="182" customFormat="1" ht="17.149999999999999" customHeight="1" x14ac:dyDescent="0.35">
      <c r="B15" s="402" t="s">
        <v>139</v>
      </c>
      <c r="C15" s="403"/>
      <c r="D15" s="404"/>
      <c r="E15" s="405"/>
      <c r="F15" s="405"/>
      <c r="G15" s="405"/>
      <c r="H15" s="406"/>
      <c r="M15" s="359"/>
      <c r="N15" s="359"/>
      <c r="O15" s="359"/>
      <c r="P15" s="359"/>
    </row>
    <row r="16" spans="1:20" s="182" customFormat="1" ht="17.149999999999999" customHeight="1" x14ac:dyDescent="0.35">
      <c r="B16" s="402" t="s">
        <v>135</v>
      </c>
      <c r="C16" s="403"/>
      <c r="D16" s="404"/>
      <c r="E16" s="405"/>
      <c r="F16" s="405"/>
      <c r="G16" s="405"/>
      <c r="H16" s="406"/>
      <c r="M16" s="359"/>
      <c r="N16" s="359"/>
      <c r="O16" s="359"/>
      <c r="P16" s="359"/>
    </row>
    <row r="17" spans="2:16" s="7" customFormat="1" ht="17.149999999999999" customHeight="1" x14ac:dyDescent="0.35">
      <c r="B17" s="402" t="s">
        <v>184</v>
      </c>
      <c r="C17" s="403"/>
      <c r="D17" s="404"/>
      <c r="E17" s="405"/>
      <c r="F17" s="405"/>
      <c r="G17" s="405"/>
      <c r="H17" s="406"/>
      <c r="M17" s="358"/>
      <c r="N17" s="358"/>
      <c r="O17" s="358"/>
      <c r="P17" s="358"/>
    </row>
    <row r="18" spans="2:16" s="7" customFormat="1" ht="17.149999999999999" customHeight="1" x14ac:dyDescent="0.35">
      <c r="B18" s="410" t="s">
        <v>187</v>
      </c>
      <c r="C18" s="411"/>
      <c r="D18" s="407"/>
      <c r="E18" s="408"/>
      <c r="F18" s="408"/>
      <c r="G18" s="408"/>
      <c r="H18" s="409"/>
      <c r="M18" s="358"/>
      <c r="N18" s="358"/>
      <c r="O18" s="358"/>
      <c r="P18" s="358"/>
    </row>
    <row r="19" spans="2:16" s="7" customFormat="1" ht="17.149999999999999" customHeight="1" x14ac:dyDescent="0.35">
      <c r="B19" s="402" t="s">
        <v>185</v>
      </c>
      <c r="C19" s="403"/>
      <c r="D19" s="404"/>
      <c r="E19" s="405"/>
      <c r="F19" s="405"/>
      <c r="G19" s="405"/>
      <c r="H19" s="406"/>
      <c r="M19" s="358"/>
      <c r="N19" s="358"/>
      <c r="O19" s="358"/>
      <c r="P19" s="358"/>
    </row>
    <row r="20" spans="2:16" s="7" customFormat="1" ht="17.149999999999999" customHeight="1" x14ac:dyDescent="0.35">
      <c r="B20" s="410" t="s">
        <v>187</v>
      </c>
      <c r="C20" s="411"/>
      <c r="D20" s="407"/>
      <c r="E20" s="408"/>
      <c r="F20" s="408"/>
      <c r="G20" s="408"/>
      <c r="H20" s="409"/>
      <c r="M20" s="358"/>
      <c r="N20" s="358"/>
      <c r="O20" s="358"/>
      <c r="P20" s="358"/>
    </row>
    <row r="21" spans="2:16" s="7" customFormat="1" ht="17.149999999999999" customHeight="1" x14ac:dyDescent="0.35">
      <c r="B21" s="469" t="s">
        <v>6</v>
      </c>
      <c r="C21" s="470"/>
      <c r="D21" s="404">
        <v>2024</v>
      </c>
      <c r="E21" s="405"/>
      <c r="F21" s="405"/>
      <c r="G21" s="405"/>
      <c r="H21" s="406"/>
      <c r="M21" s="358"/>
      <c r="N21" s="358"/>
      <c r="O21" s="358"/>
      <c r="P21" s="358"/>
    </row>
    <row r="22" spans="2:16" s="7" customFormat="1" ht="17.149999999999999" customHeight="1" x14ac:dyDescent="0.35">
      <c r="B22" s="402" t="s">
        <v>7</v>
      </c>
      <c r="C22" s="403"/>
      <c r="D22" s="404">
        <v>1</v>
      </c>
      <c r="E22" s="405"/>
      <c r="F22" s="405"/>
      <c r="G22" s="405"/>
      <c r="H22" s="406"/>
      <c r="M22" s="358"/>
      <c r="N22" s="358"/>
      <c r="O22" s="358"/>
      <c r="P22" s="358"/>
    </row>
    <row r="23" spans="2:16" s="7" customFormat="1" ht="17.149999999999999" customHeight="1" x14ac:dyDescent="0.35">
      <c r="B23" s="183"/>
      <c r="C23" s="183"/>
      <c r="D23" s="184"/>
      <c r="E23" s="184"/>
      <c r="F23" s="184"/>
      <c r="G23" s="184"/>
      <c r="H23" s="184"/>
      <c r="M23" s="358"/>
      <c r="N23" s="358"/>
      <c r="O23" s="358"/>
      <c r="P23" s="358"/>
    </row>
    <row r="24" spans="2:16" ht="15.65" customHeight="1" thickBot="1" x14ac:dyDescent="0.4">
      <c r="B24" s="185"/>
      <c r="C24" s="185"/>
      <c r="D24" s="185"/>
      <c r="E24" s="186"/>
      <c r="F24" s="186"/>
      <c r="G24" s="186"/>
      <c r="H24" s="186"/>
    </row>
    <row r="25" spans="2:16" ht="25.5" customHeight="1" thickBot="1" x14ac:dyDescent="0.4">
      <c r="B25" s="475" t="str">
        <f>"QUADRO RIASSUNTIVO DEI COSTI SOSTENUTI "&amp;D21</f>
        <v>QUADRO RIASSUNTIVO DEI COSTI SOSTENUTI 2024</v>
      </c>
      <c r="C25" s="476"/>
      <c r="D25" s="476"/>
      <c r="E25" s="477"/>
      <c r="F25" s="477"/>
      <c r="G25" s="477"/>
      <c r="H25" s="478"/>
      <c r="I25" s="7"/>
      <c r="J25" s="503" t="s">
        <v>178</v>
      </c>
      <c r="K25" s="504"/>
      <c r="M25" s="509" t="s">
        <v>156</v>
      </c>
      <c r="N25" s="510"/>
      <c r="O25" s="510"/>
      <c r="P25" s="511"/>
    </row>
    <row r="26" spans="2:16" ht="17.149999999999999" hidden="1" customHeight="1" x14ac:dyDescent="0.35">
      <c r="B26" s="187" t="s">
        <v>120</v>
      </c>
      <c r="C26" s="188" t="s">
        <v>118</v>
      </c>
      <c r="D26" s="189">
        <f>D48+D69+D90</f>
        <v>0</v>
      </c>
      <c r="E26" s="190"/>
      <c r="F26" s="190"/>
      <c r="G26" s="190"/>
      <c r="H26" s="191"/>
      <c r="J26" s="192"/>
      <c r="K26" s="193"/>
      <c r="M26" s="512"/>
      <c r="N26" s="513"/>
      <c r="O26" s="513"/>
      <c r="P26" s="514"/>
    </row>
    <row r="27" spans="2:16" ht="17.149999999999999" hidden="1" customHeight="1" x14ac:dyDescent="0.35">
      <c r="B27" s="187" t="s">
        <v>122</v>
      </c>
      <c r="C27" s="188" t="s">
        <v>118</v>
      </c>
      <c r="D27" s="194">
        <f>D49+D70+D91</f>
        <v>0</v>
      </c>
      <c r="E27" s="436"/>
      <c r="F27" s="436"/>
      <c r="G27" s="436"/>
      <c r="H27" s="437"/>
      <c r="K27" s="195"/>
    </row>
    <row r="28" spans="2:16" ht="17.149999999999999" hidden="1" customHeight="1" thickBot="1" x14ac:dyDescent="0.4">
      <c r="B28" s="187" t="s">
        <v>124</v>
      </c>
      <c r="C28" s="188" t="s">
        <v>118</v>
      </c>
      <c r="D28" s="194">
        <f>D50+D71+D92</f>
        <v>0</v>
      </c>
      <c r="E28" s="436"/>
      <c r="F28" s="436"/>
      <c r="G28" s="436"/>
      <c r="H28" s="437"/>
      <c r="J28" s="196"/>
      <c r="K28" s="197"/>
    </row>
    <row r="29" spans="2:16" ht="17.149999999999999" customHeight="1" x14ac:dyDescent="0.35">
      <c r="B29" s="198" t="s">
        <v>138</v>
      </c>
      <c r="C29" s="199" t="s">
        <v>118</v>
      </c>
      <c r="D29" s="430">
        <f>SUM(D26:D28)</f>
        <v>0</v>
      </c>
      <c r="E29" s="431"/>
      <c r="F29" s="431"/>
      <c r="G29" s="431"/>
      <c r="H29" s="432"/>
      <c r="J29" s="414" t="e">
        <f t="shared" ref="J29:J34" si="0">K51+K72+K93</f>
        <v>#N/A</v>
      </c>
      <c r="K29" s="415"/>
      <c r="M29" s="515" t="s">
        <v>141</v>
      </c>
      <c r="N29" s="516"/>
      <c r="O29" s="517"/>
      <c r="P29" s="360">
        <f t="shared" ref="P29:P34" si="1">P48+P69+P90</f>
        <v>0</v>
      </c>
    </row>
    <row r="30" spans="2:16" ht="17.149999999999999" customHeight="1" x14ac:dyDescent="0.35">
      <c r="B30" s="198" t="s">
        <v>148</v>
      </c>
      <c r="C30" s="199" t="s">
        <v>118</v>
      </c>
      <c r="D30" s="430">
        <f>(D29)*20/100</f>
        <v>0</v>
      </c>
      <c r="E30" s="431"/>
      <c r="F30" s="431"/>
      <c r="G30" s="431"/>
      <c r="H30" s="432"/>
      <c r="J30" s="416" t="e">
        <f t="shared" si="0"/>
        <v>#N/A</v>
      </c>
      <c r="K30" s="417"/>
      <c r="M30" s="518" t="s">
        <v>142</v>
      </c>
      <c r="N30" s="519"/>
      <c r="O30" s="520"/>
      <c r="P30" s="361">
        <f t="shared" si="1"/>
        <v>0</v>
      </c>
    </row>
    <row r="31" spans="2:16" ht="17.149999999999999" customHeight="1" x14ac:dyDescent="0.35">
      <c r="B31" s="198" t="s">
        <v>125</v>
      </c>
      <c r="C31" s="199" t="s">
        <v>118</v>
      </c>
      <c r="D31" s="430">
        <f>D53+D74+D95</f>
        <v>0</v>
      </c>
      <c r="E31" s="431"/>
      <c r="F31" s="431"/>
      <c r="G31" s="431"/>
      <c r="H31" s="432"/>
      <c r="J31" s="416" t="e">
        <f t="shared" si="0"/>
        <v>#N/A</v>
      </c>
      <c r="K31" s="417"/>
      <c r="M31" s="521" t="s">
        <v>143</v>
      </c>
      <c r="N31" s="522"/>
      <c r="O31" s="523"/>
      <c r="P31" s="362">
        <f t="shared" si="1"/>
        <v>0</v>
      </c>
    </row>
    <row r="32" spans="2:16" ht="17.149999999999999" customHeight="1" x14ac:dyDescent="0.35">
      <c r="B32" s="198" t="s">
        <v>127</v>
      </c>
      <c r="C32" s="199" t="s">
        <v>118</v>
      </c>
      <c r="D32" s="430">
        <f>D54+D75+D96</f>
        <v>0</v>
      </c>
      <c r="E32" s="431"/>
      <c r="F32" s="431"/>
      <c r="G32" s="431"/>
      <c r="H32" s="432"/>
      <c r="J32" s="416" t="e">
        <f t="shared" si="0"/>
        <v>#N/A</v>
      </c>
      <c r="K32" s="417"/>
      <c r="M32" s="521" t="s">
        <v>144</v>
      </c>
      <c r="N32" s="522"/>
      <c r="O32" s="523"/>
      <c r="P32" s="362">
        <f t="shared" si="1"/>
        <v>0</v>
      </c>
    </row>
    <row r="33" spans="2:16" ht="17.149999999999999" customHeight="1" x14ac:dyDescent="0.35">
      <c r="B33" s="198" t="s">
        <v>128</v>
      </c>
      <c r="C33" s="199" t="s">
        <v>118</v>
      </c>
      <c r="D33" s="430">
        <f>D55+D76+D97</f>
        <v>0</v>
      </c>
      <c r="E33" s="431"/>
      <c r="F33" s="431"/>
      <c r="G33" s="431"/>
      <c r="H33" s="432"/>
      <c r="J33" s="416" t="e">
        <f t="shared" si="0"/>
        <v>#N/A</v>
      </c>
      <c r="K33" s="417"/>
      <c r="M33" s="524" t="s">
        <v>145</v>
      </c>
      <c r="N33" s="525"/>
      <c r="O33" s="526"/>
      <c r="P33" s="363">
        <f t="shared" si="1"/>
        <v>0</v>
      </c>
    </row>
    <row r="34" spans="2:16" ht="17.149999999999999" customHeight="1" x14ac:dyDescent="0.35">
      <c r="B34" s="198" t="s">
        <v>130</v>
      </c>
      <c r="C34" s="199" t="s">
        <v>118</v>
      </c>
      <c r="D34" s="430">
        <f>'Servizi di consulenza'!M4</f>
        <v>0</v>
      </c>
      <c r="E34" s="431"/>
      <c r="F34" s="431"/>
      <c r="G34" s="431"/>
      <c r="H34" s="432"/>
      <c r="J34" s="416" t="e">
        <f t="shared" si="0"/>
        <v>#N/A</v>
      </c>
      <c r="K34" s="417"/>
      <c r="M34" s="524" t="s">
        <v>146</v>
      </c>
      <c r="N34" s="525"/>
      <c r="O34" s="526"/>
      <c r="P34" s="364">
        <f t="shared" si="1"/>
        <v>0</v>
      </c>
    </row>
    <row r="35" spans="2:16" ht="17.149999999999999" hidden="1" customHeight="1" x14ac:dyDescent="0.35">
      <c r="B35" s="200" t="s">
        <v>121</v>
      </c>
      <c r="C35" s="201" t="s">
        <v>119</v>
      </c>
      <c r="D35" s="202">
        <f>D57+D78+D99</f>
        <v>0</v>
      </c>
      <c r="E35" s="203"/>
      <c r="F35" s="203"/>
      <c r="G35" s="203"/>
      <c r="H35" s="204"/>
      <c r="J35" s="205"/>
      <c r="K35" s="206">
        <f>K57+K78+K99</f>
        <v>0</v>
      </c>
    </row>
    <row r="36" spans="2:16" ht="17.149999999999999" hidden="1" customHeight="1" x14ac:dyDescent="0.35">
      <c r="B36" s="200" t="s">
        <v>123</v>
      </c>
      <c r="C36" s="201" t="s">
        <v>119</v>
      </c>
      <c r="D36" s="202">
        <f>D58+D79+D100</f>
        <v>0</v>
      </c>
      <c r="E36" s="203"/>
      <c r="F36" s="203"/>
      <c r="G36" s="203"/>
      <c r="H36" s="204"/>
      <c r="J36" s="205"/>
      <c r="K36" s="206">
        <f>K58+K79+K100</f>
        <v>0</v>
      </c>
    </row>
    <row r="37" spans="2:16" ht="17.149999999999999" hidden="1" customHeight="1" x14ac:dyDescent="0.35">
      <c r="B37" s="200" t="s">
        <v>124</v>
      </c>
      <c r="C37" s="201" t="s">
        <v>119</v>
      </c>
      <c r="D37" s="202">
        <f>D59+D80+D101</f>
        <v>0</v>
      </c>
      <c r="E37" s="203"/>
      <c r="F37" s="203"/>
      <c r="G37" s="203"/>
      <c r="H37" s="204"/>
      <c r="J37" s="205"/>
      <c r="K37" s="206">
        <f>K59+K80+K101</f>
        <v>0</v>
      </c>
    </row>
    <row r="38" spans="2:16" ht="17.149999999999999" customHeight="1" x14ac:dyDescent="0.35">
      <c r="B38" s="207" t="s">
        <v>8</v>
      </c>
      <c r="C38" s="208" t="s">
        <v>119</v>
      </c>
      <c r="D38" s="424">
        <f>SUM(D35:D37)</f>
        <v>0</v>
      </c>
      <c r="E38" s="425"/>
      <c r="F38" s="425"/>
      <c r="G38" s="425"/>
      <c r="H38" s="426"/>
      <c r="J38" s="418" t="e">
        <f t="shared" ref="J38:J43" si="2">K60+K81+K102</f>
        <v>#N/A</v>
      </c>
      <c r="K38" s="419"/>
      <c r="M38" s="527" t="s">
        <v>147</v>
      </c>
      <c r="N38" s="528"/>
      <c r="O38" s="529"/>
      <c r="P38" s="365">
        <f>SUM(P29:P37)</f>
        <v>0</v>
      </c>
    </row>
    <row r="39" spans="2:16" ht="17.149999999999999" customHeight="1" x14ac:dyDescent="0.35">
      <c r="B39" s="207" t="s">
        <v>148</v>
      </c>
      <c r="C39" s="208" t="s">
        <v>119</v>
      </c>
      <c r="D39" s="424">
        <f>(D38)*20/100</f>
        <v>0</v>
      </c>
      <c r="E39" s="425"/>
      <c r="F39" s="425"/>
      <c r="G39" s="425"/>
      <c r="H39" s="426"/>
      <c r="J39" s="418" t="e">
        <f t="shared" si="2"/>
        <v>#N/A</v>
      </c>
      <c r="K39" s="419"/>
      <c r="M39" s="464" t="s">
        <v>140</v>
      </c>
      <c r="N39" s="465"/>
      <c r="O39" s="466"/>
      <c r="P39" s="366">
        <f>P55+P76+P97</f>
        <v>0</v>
      </c>
    </row>
    <row r="40" spans="2:16" ht="17.149999999999999" customHeight="1" x14ac:dyDescent="0.35">
      <c r="B40" s="209" t="s">
        <v>126</v>
      </c>
      <c r="C40" s="208" t="s">
        <v>119</v>
      </c>
      <c r="D40" s="427">
        <f>D62+D83+D104</f>
        <v>0</v>
      </c>
      <c r="E40" s="428"/>
      <c r="F40" s="428"/>
      <c r="G40" s="428"/>
      <c r="H40" s="429"/>
      <c r="J40" s="418" t="e">
        <f t="shared" si="2"/>
        <v>#N/A</v>
      </c>
      <c r="K40" s="419"/>
    </row>
    <row r="41" spans="2:16" ht="17.149999999999999" customHeight="1" x14ac:dyDescent="0.35">
      <c r="B41" s="209" t="s">
        <v>127</v>
      </c>
      <c r="C41" s="208" t="s">
        <v>119</v>
      </c>
      <c r="D41" s="427">
        <f>D63+D84+D105</f>
        <v>0</v>
      </c>
      <c r="E41" s="428"/>
      <c r="F41" s="428"/>
      <c r="G41" s="428"/>
      <c r="H41" s="429"/>
      <c r="J41" s="418" t="e">
        <f t="shared" si="2"/>
        <v>#N/A</v>
      </c>
      <c r="K41" s="419"/>
    </row>
    <row r="42" spans="2:16" ht="17.149999999999999" customHeight="1" x14ac:dyDescent="0.35">
      <c r="B42" s="209" t="s">
        <v>129</v>
      </c>
      <c r="C42" s="208" t="s">
        <v>119</v>
      </c>
      <c r="D42" s="427">
        <f>D64+D85+D106</f>
        <v>0</v>
      </c>
      <c r="E42" s="428"/>
      <c r="F42" s="428"/>
      <c r="G42" s="428"/>
      <c r="H42" s="429"/>
      <c r="J42" s="418" t="e">
        <f t="shared" si="2"/>
        <v>#N/A</v>
      </c>
      <c r="K42" s="419"/>
    </row>
    <row r="43" spans="2:16" ht="17.149999999999999" customHeight="1" thickBot="1" x14ac:dyDescent="0.4">
      <c r="B43" s="209" t="s">
        <v>130</v>
      </c>
      <c r="C43" s="208" t="s">
        <v>119</v>
      </c>
      <c r="D43" s="441">
        <f>D65+D86+D107</f>
        <v>0</v>
      </c>
      <c r="E43" s="442"/>
      <c r="F43" s="442"/>
      <c r="G43" s="442"/>
      <c r="H43" s="443"/>
      <c r="J43" s="420" t="e">
        <f t="shared" si="2"/>
        <v>#N/A</v>
      </c>
      <c r="K43" s="421"/>
    </row>
    <row r="44" spans="2:16" ht="24" customHeight="1" thickBot="1" x14ac:dyDescent="0.4">
      <c r="B44" s="444" t="s">
        <v>9</v>
      </c>
      <c r="C44" s="445"/>
      <c r="D44" s="438">
        <f>D29+D30+D31+D32+D33+D34+D38+D39+D40+D41+D42+D43</f>
        <v>0</v>
      </c>
      <c r="E44" s="439"/>
      <c r="F44" s="439"/>
      <c r="G44" s="439"/>
      <c r="H44" s="440"/>
      <c r="J44" s="422">
        <f>SUM(K29:K43)</f>
        <v>0</v>
      </c>
      <c r="K44" s="423"/>
    </row>
    <row r="45" spans="2:16" s="182" customFormat="1" ht="24" customHeight="1" x14ac:dyDescent="0.35">
      <c r="B45" s="210"/>
      <c r="C45" s="210"/>
      <c r="D45" s="211"/>
      <c r="E45" s="211"/>
      <c r="F45" s="211"/>
      <c r="G45" s="211"/>
      <c r="H45" s="211"/>
      <c r="J45" s="212"/>
      <c r="K45" s="212"/>
      <c r="M45" s="359"/>
      <c r="N45" s="359"/>
      <c r="O45" s="359"/>
      <c r="P45" s="359"/>
    </row>
    <row r="46" spans="2:16" ht="30" customHeight="1" thickBot="1" x14ac:dyDescent="0.4">
      <c r="B46" s="213"/>
      <c r="C46" s="213"/>
      <c r="D46" s="213"/>
      <c r="E46" s="213"/>
      <c r="F46" s="213"/>
      <c r="G46" s="213"/>
      <c r="H46" s="213"/>
    </row>
    <row r="47" spans="2:16" ht="25.5" customHeight="1" thickBot="1" x14ac:dyDescent="0.4">
      <c r="B47" s="412" t="str">
        <f>"QUADRO DEI COSTI SOSTENUTI IMPRESA CAPOFILA "&amp;D21</f>
        <v>QUADRO DEI COSTI SOSTENUTI IMPRESA CAPOFILA 2024</v>
      </c>
      <c r="C47" s="413"/>
      <c r="D47" s="433" t="str">
        <f>"IMPRESA CAPOFILA " &amp; D12</f>
        <v xml:space="preserve">IMPRESA CAPOFILA </v>
      </c>
      <c r="E47" s="434"/>
      <c r="F47" s="434"/>
      <c r="G47" s="434"/>
      <c r="H47" s="435"/>
      <c r="I47" s="7"/>
      <c r="J47" s="214" t="s">
        <v>134</v>
      </c>
      <c r="K47" s="214" t="s">
        <v>178</v>
      </c>
      <c r="M47" s="508" t="s">
        <v>155</v>
      </c>
      <c r="N47" s="508"/>
      <c r="O47" s="508"/>
      <c r="P47" s="508"/>
    </row>
    <row r="48" spans="2:16" ht="17.149999999999999" customHeight="1" x14ac:dyDescent="0.35">
      <c r="B48" s="215" t="s">
        <v>120</v>
      </c>
      <c r="C48" s="216" t="s">
        <v>118</v>
      </c>
      <c r="D48" s="217">
        <f>'Personale dipendente_standard'!E13</f>
        <v>0</v>
      </c>
      <c r="E48" s="190"/>
      <c r="F48" s="190"/>
      <c r="G48" s="190"/>
      <c r="H48" s="191"/>
      <c r="J48" s="192"/>
      <c r="K48" s="193"/>
      <c r="M48" s="505" t="s">
        <v>141</v>
      </c>
      <c r="N48" s="505"/>
      <c r="O48" s="505"/>
      <c r="P48" s="367"/>
    </row>
    <row r="49" spans="2:20" ht="17.149999999999999" customHeight="1" x14ac:dyDescent="0.35">
      <c r="B49" s="215" t="s">
        <v>122</v>
      </c>
      <c r="C49" s="216" t="s">
        <v>118</v>
      </c>
      <c r="D49" s="218">
        <f>'Pers. collaborazione-occasion.'!G4</f>
        <v>0</v>
      </c>
      <c r="E49" s="436"/>
      <c r="F49" s="436"/>
      <c r="G49" s="436"/>
      <c r="H49" s="437"/>
      <c r="K49" s="195"/>
      <c r="M49" s="505" t="s">
        <v>142</v>
      </c>
      <c r="N49" s="505"/>
      <c r="O49" s="505"/>
      <c r="P49" s="367"/>
      <c r="R49" s="173" t="s">
        <v>149</v>
      </c>
      <c r="S49" s="173" t="s">
        <v>153</v>
      </c>
      <c r="T49" s="173" t="s">
        <v>154</v>
      </c>
    </row>
    <row r="50" spans="2:20" ht="17.149999999999999" customHeight="1" thickBot="1" x14ac:dyDescent="0.4">
      <c r="B50" s="215" t="s">
        <v>124</v>
      </c>
      <c r="C50" s="216" t="s">
        <v>118</v>
      </c>
      <c r="D50" s="218">
        <f>'Somministrazione_costi standard'!E13</f>
        <v>0</v>
      </c>
      <c r="E50" s="436"/>
      <c r="F50" s="436"/>
      <c r="G50" s="436"/>
      <c r="H50" s="437"/>
      <c r="J50" s="196"/>
      <c r="K50" s="197"/>
      <c r="M50" s="506" t="s">
        <v>143</v>
      </c>
      <c r="N50" s="506"/>
      <c r="O50" s="506"/>
      <c r="P50" s="368"/>
      <c r="R50" s="173" t="s">
        <v>150</v>
      </c>
      <c r="S50" s="174">
        <v>0.7</v>
      </c>
      <c r="T50" s="174">
        <v>0.45</v>
      </c>
    </row>
    <row r="51" spans="2:20" ht="17.149999999999999" customHeight="1" x14ac:dyDescent="0.35">
      <c r="B51" s="198" t="s">
        <v>138</v>
      </c>
      <c r="C51" s="199" t="s">
        <v>118</v>
      </c>
      <c r="D51" s="430">
        <f>SUM(D48:D50)</f>
        <v>0</v>
      </c>
      <c r="E51" s="431"/>
      <c r="F51" s="431"/>
      <c r="G51" s="431"/>
      <c r="H51" s="432"/>
      <c r="J51" s="219" t="e">
        <f>VLOOKUP($D$13,$R$2:$T$4,2,FALSE)</f>
        <v>#N/A</v>
      </c>
      <c r="K51" s="220" t="e">
        <f>D51*J51</f>
        <v>#N/A</v>
      </c>
      <c r="M51" s="506" t="s">
        <v>144</v>
      </c>
      <c r="N51" s="506"/>
      <c r="O51" s="506"/>
      <c r="P51" s="368"/>
      <c r="R51" s="175" t="s">
        <v>151</v>
      </c>
      <c r="S51" s="176">
        <v>0.6</v>
      </c>
      <c r="T51" s="176">
        <v>0.35</v>
      </c>
    </row>
    <row r="52" spans="2:20" ht="17.149999999999999" customHeight="1" x14ac:dyDescent="0.35">
      <c r="B52" s="198" t="s">
        <v>148</v>
      </c>
      <c r="C52" s="199" t="s">
        <v>118</v>
      </c>
      <c r="D52" s="430">
        <f>(D51)*20/100</f>
        <v>0</v>
      </c>
      <c r="E52" s="431"/>
      <c r="F52" s="431"/>
      <c r="G52" s="431"/>
      <c r="H52" s="432"/>
      <c r="J52" s="221" t="e">
        <f t="shared" ref="J52:J56" si="3">VLOOKUP($D$13,$R$2:$T$4,2,FALSE)</f>
        <v>#N/A</v>
      </c>
      <c r="K52" s="222" t="e">
        <f t="shared" ref="K52:K65" si="4">D52*J52</f>
        <v>#N/A</v>
      </c>
      <c r="M52" s="505" t="s">
        <v>145</v>
      </c>
      <c r="N52" s="505"/>
      <c r="O52" s="505"/>
      <c r="P52" s="367"/>
      <c r="R52" s="175" t="s">
        <v>152</v>
      </c>
      <c r="S52" s="176">
        <v>0.5</v>
      </c>
      <c r="T52" s="176">
        <v>0.25</v>
      </c>
    </row>
    <row r="53" spans="2:20" ht="17.149999999999999" customHeight="1" x14ac:dyDescent="0.35">
      <c r="B53" s="198" t="s">
        <v>125</v>
      </c>
      <c r="C53" s="199" t="s">
        <v>118</v>
      </c>
      <c r="D53" s="430">
        <f>'Strumenti attrezzature'!L4</f>
        <v>0</v>
      </c>
      <c r="E53" s="431"/>
      <c r="F53" s="431"/>
      <c r="G53" s="431"/>
      <c r="H53" s="432"/>
      <c r="J53" s="221" t="e">
        <f t="shared" si="3"/>
        <v>#N/A</v>
      </c>
      <c r="K53" s="222" t="e">
        <f t="shared" si="4"/>
        <v>#N/A</v>
      </c>
      <c r="M53" s="505" t="s">
        <v>146</v>
      </c>
      <c r="N53" s="505"/>
      <c r="O53" s="505"/>
      <c r="P53" s="369"/>
    </row>
    <row r="54" spans="2:20" ht="17.149999999999999" customHeight="1" x14ac:dyDescent="0.35">
      <c r="B54" s="198" t="s">
        <v>127</v>
      </c>
      <c r="C54" s="199" t="s">
        <v>118</v>
      </c>
      <c r="D54" s="430">
        <f>Materiali!M4</f>
        <v>0</v>
      </c>
      <c r="E54" s="431"/>
      <c r="F54" s="431"/>
      <c r="G54" s="431"/>
      <c r="H54" s="432"/>
      <c r="J54" s="221" t="e">
        <f t="shared" si="3"/>
        <v>#N/A</v>
      </c>
      <c r="K54" s="222" t="e">
        <f t="shared" si="4"/>
        <v>#N/A</v>
      </c>
      <c r="M54" s="507" t="s">
        <v>147</v>
      </c>
      <c r="N54" s="507"/>
      <c r="O54" s="507"/>
      <c r="P54" s="370">
        <f>SUM(P48:P53)</f>
        <v>0</v>
      </c>
    </row>
    <row r="55" spans="2:20" ht="17.149999999999999" customHeight="1" x14ac:dyDescent="0.35">
      <c r="B55" s="198" t="s">
        <v>128</v>
      </c>
      <c r="C55" s="199" t="s">
        <v>118</v>
      </c>
      <c r="D55" s="430">
        <f>'Licenze e diritti di PI'!L4</f>
        <v>0</v>
      </c>
      <c r="E55" s="431"/>
      <c r="F55" s="431"/>
      <c r="G55" s="431"/>
      <c r="H55" s="432"/>
      <c r="J55" s="221" t="e">
        <f t="shared" si="3"/>
        <v>#N/A</v>
      </c>
      <c r="K55" s="222" t="e">
        <f t="shared" si="4"/>
        <v>#N/A</v>
      </c>
      <c r="M55" s="530" t="s">
        <v>140</v>
      </c>
      <c r="N55" s="531"/>
      <c r="O55" s="532"/>
      <c r="P55" s="371">
        <v>0</v>
      </c>
    </row>
    <row r="56" spans="2:20" ht="17.149999999999999" customHeight="1" thickBot="1" x14ac:dyDescent="0.4">
      <c r="B56" s="198" t="s">
        <v>130</v>
      </c>
      <c r="C56" s="199" t="s">
        <v>118</v>
      </c>
      <c r="D56" s="430">
        <f>'Servizi di consulenza'!M4</f>
        <v>0</v>
      </c>
      <c r="E56" s="431"/>
      <c r="F56" s="431"/>
      <c r="G56" s="431"/>
      <c r="H56" s="432"/>
      <c r="J56" s="223" t="e">
        <f t="shared" si="3"/>
        <v>#N/A</v>
      </c>
      <c r="K56" s="224" t="e">
        <f t="shared" si="4"/>
        <v>#N/A</v>
      </c>
    </row>
    <row r="57" spans="2:20" ht="17.149999999999999" customHeight="1" x14ac:dyDescent="0.35">
      <c r="B57" s="225" t="s">
        <v>121</v>
      </c>
      <c r="C57" s="226" t="s">
        <v>119</v>
      </c>
      <c r="D57" s="227">
        <f>'Personale dipendente_standard'!E18</f>
        <v>0</v>
      </c>
      <c r="E57" s="203"/>
      <c r="F57" s="203"/>
      <c r="G57" s="203"/>
      <c r="H57" s="204"/>
      <c r="J57" s="228"/>
      <c r="K57" s="193"/>
    </row>
    <row r="58" spans="2:20" ht="17.149999999999999" customHeight="1" x14ac:dyDescent="0.35">
      <c r="B58" s="225" t="s">
        <v>123</v>
      </c>
      <c r="C58" s="226" t="s">
        <v>119</v>
      </c>
      <c r="D58" s="227">
        <f>'Pers. collaborazione-occasion.'!G15</f>
        <v>0</v>
      </c>
      <c r="E58" s="203"/>
      <c r="F58" s="203"/>
      <c r="G58" s="203"/>
      <c r="H58" s="204"/>
      <c r="J58" s="229"/>
      <c r="K58" s="195"/>
    </row>
    <row r="59" spans="2:20" ht="17.149999999999999" customHeight="1" thickBot="1" x14ac:dyDescent="0.4">
      <c r="B59" s="225" t="s">
        <v>124</v>
      </c>
      <c r="C59" s="226" t="s">
        <v>119</v>
      </c>
      <c r="D59" s="227">
        <f>'Somministrazione_costi standard'!E18</f>
        <v>0</v>
      </c>
      <c r="E59" s="203"/>
      <c r="F59" s="203"/>
      <c r="G59" s="203"/>
      <c r="H59" s="204"/>
      <c r="J59" s="230"/>
      <c r="K59" s="197"/>
    </row>
    <row r="60" spans="2:20" ht="17.149999999999999" customHeight="1" x14ac:dyDescent="0.35">
      <c r="B60" s="207" t="s">
        <v>8</v>
      </c>
      <c r="C60" s="208" t="s">
        <v>119</v>
      </c>
      <c r="D60" s="424">
        <f>SUM(D57:D59)</f>
        <v>0</v>
      </c>
      <c r="E60" s="425"/>
      <c r="F60" s="425"/>
      <c r="G60" s="425"/>
      <c r="H60" s="426"/>
      <c r="J60" s="221" t="e">
        <f>VLOOKUP($D$13,$R$2:$T$4,3,FALSE)</f>
        <v>#N/A</v>
      </c>
      <c r="K60" s="220" t="e">
        <f t="shared" si="4"/>
        <v>#N/A</v>
      </c>
    </row>
    <row r="61" spans="2:20" ht="17.149999999999999" customHeight="1" x14ac:dyDescent="0.35">
      <c r="B61" s="207" t="s">
        <v>148</v>
      </c>
      <c r="C61" s="208" t="s">
        <v>119</v>
      </c>
      <c r="D61" s="424">
        <f>(D60)*20/100</f>
        <v>0</v>
      </c>
      <c r="E61" s="425"/>
      <c r="F61" s="425"/>
      <c r="G61" s="425"/>
      <c r="H61" s="426"/>
      <c r="J61" s="221" t="e">
        <f t="shared" ref="J61:J65" si="5">VLOOKUP($D$13,$R$2:$T$4,3,FALSE)</f>
        <v>#N/A</v>
      </c>
      <c r="K61" s="222" t="e">
        <f t="shared" si="4"/>
        <v>#N/A</v>
      </c>
    </row>
    <row r="62" spans="2:20" ht="17.149999999999999" customHeight="1" x14ac:dyDescent="0.35">
      <c r="B62" s="209" t="s">
        <v>126</v>
      </c>
      <c r="C62" s="208" t="s">
        <v>119</v>
      </c>
      <c r="D62" s="427">
        <f>'Strumenti attrezzature'!L18</f>
        <v>0</v>
      </c>
      <c r="E62" s="428"/>
      <c r="F62" s="428"/>
      <c r="G62" s="428"/>
      <c r="H62" s="429"/>
      <c r="J62" s="221" t="e">
        <f t="shared" si="5"/>
        <v>#N/A</v>
      </c>
      <c r="K62" s="222" t="e">
        <f t="shared" si="4"/>
        <v>#N/A</v>
      </c>
    </row>
    <row r="63" spans="2:20" ht="17.149999999999999" customHeight="1" x14ac:dyDescent="0.35">
      <c r="B63" s="209" t="s">
        <v>127</v>
      </c>
      <c r="C63" s="208" t="s">
        <v>119</v>
      </c>
      <c r="D63" s="427">
        <f>Materiali!M19</f>
        <v>0</v>
      </c>
      <c r="E63" s="428"/>
      <c r="F63" s="428"/>
      <c r="G63" s="428"/>
      <c r="H63" s="429"/>
      <c r="J63" s="221" t="e">
        <f t="shared" si="5"/>
        <v>#N/A</v>
      </c>
      <c r="K63" s="222" t="e">
        <f t="shared" si="4"/>
        <v>#N/A</v>
      </c>
    </row>
    <row r="64" spans="2:20" ht="17.149999999999999" customHeight="1" x14ac:dyDescent="0.35">
      <c r="B64" s="209" t="s">
        <v>129</v>
      </c>
      <c r="C64" s="208" t="s">
        <v>119</v>
      </c>
      <c r="D64" s="427">
        <f>'Licenze e diritti di PI'!L15</f>
        <v>0</v>
      </c>
      <c r="E64" s="428"/>
      <c r="F64" s="428"/>
      <c r="G64" s="428"/>
      <c r="H64" s="429"/>
      <c r="J64" s="221" t="e">
        <f t="shared" si="5"/>
        <v>#N/A</v>
      </c>
      <c r="K64" s="222" t="e">
        <f t="shared" si="4"/>
        <v>#N/A</v>
      </c>
    </row>
    <row r="65" spans="2:20" ht="17.149999999999999" customHeight="1" thickBot="1" x14ac:dyDescent="0.4">
      <c r="B65" s="209" t="s">
        <v>130</v>
      </c>
      <c r="C65" s="208" t="s">
        <v>119</v>
      </c>
      <c r="D65" s="441">
        <f>'Servizi di consulenza'!M17</f>
        <v>0</v>
      </c>
      <c r="E65" s="442"/>
      <c r="F65" s="442"/>
      <c r="G65" s="442"/>
      <c r="H65" s="443"/>
      <c r="J65" s="221" t="e">
        <f t="shared" si="5"/>
        <v>#N/A</v>
      </c>
      <c r="K65" s="222" t="e">
        <f t="shared" si="4"/>
        <v>#N/A</v>
      </c>
    </row>
    <row r="66" spans="2:20" ht="24" customHeight="1" thickBot="1" x14ac:dyDescent="0.4">
      <c r="B66" s="444" t="s">
        <v>9</v>
      </c>
      <c r="C66" s="445"/>
      <c r="D66" s="438">
        <f>D51+D52+D53+D54+D55+D56+D60+D61+D62+D63+D64+D65</f>
        <v>0</v>
      </c>
      <c r="E66" s="439"/>
      <c r="F66" s="439"/>
      <c r="G66" s="439"/>
      <c r="H66" s="440"/>
      <c r="J66" s="231"/>
      <c r="K66" s="232" t="e">
        <f>SUM(K48:K65)</f>
        <v>#N/A</v>
      </c>
    </row>
    <row r="67" spans="2:20" ht="30" customHeight="1" thickBot="1" x14ac:dyDescent="0.4">
      <c r="B67" s="213"/>
      <c r="C67" s="213"/>
      <c r="D67" s="213"/>
      <c r="E67" s="213"/>
      <c r="F67" s="213"/>
      <c r="G67" s="213"/>
      <c r="H67" s="213"/>
    </row>
    <row r="68" spans="2:20" ht="25.5" customHeight="1" thickBot="1" x14ac:dyDescent="0.4">
      <c r="B68" s="412" t="str">
        <f>"QUADRO DEI COSTI SOSTENUTI IMPRESA PARTNER "&amp;D21</f>
        <v>QUADRO DEI COSTI SOSTENUTI IMPRESA PARTNER 2024</v>
      </c>
      <c r="C68" s="413"/>
      <c r="D68" s="433" t="str">
        <f xml:space="preserve"> "IMPRESA PARTNER " &amp; D17</f>
        <v xml:space="preserve">IMPRESA PARTNER </v>
      </c>
      <c r="E68" s="434"/>
      <c r="F68" s="434"/>
      <c r="G68" s="434"/>
      <c r="H68" s="435"/>
      <c r="I68" s="7"/>
      <c r="J68" s="214" t="s">
        <v>134</v>
      </c>
      <c r="K68" s="214" t="s">
        <v>178</v>
      </c>
      <c r="M68" s="508" t="s">
        <v>157</v>
      </c>
      <c r="N68" s="508"/>
      <c r="O68" s="508"/>
      <c r="P68" s="508"/>
    </row>
    <row r="69" spans="2:20" ht="17.149999999999999" customHeight="1" x14ac:dyDescent="0.35">
      <c r="B69" s="215" t="s">
        <v>120</v>
      </c>
      <c r="C69" s="216" t="s">
        <v>118</v>
      </c>
      <c r="D69" s="217">
        <f>'Personale dipendente_standard'!E32</f>
        <v>0</v>
      </c>
      <c r="E69" s="190"/>
      <c r="F69" s="190"/>
      <c r="G69" s="190"/>
      <c r="H69" s="191"/>
      <c r="J69" s="192"/>
      <c r="K69" s="193"/>
      <c r="M69" s="505" t="s">
        <v>141</v>
      </c>
      <c r="N69" s="505"/>
      <c r="O69" s="505"/>
      <c r="P69" s="367"/>
    </row>
    <row r="70" spans="2:20" ht="17.149999999999999" customHeight="1" x14ac:dyDescent="0.35">
      <c r="B70" s="215" t="s">
        <v>122</v>
      </c>
      <c r="C70" s="216" t="s">
        <v>118</v>
      </c>
      <c r="D70" s="218">
        <f>'Pers. collaborazione-occasion.'!G30</f>
        <v>0</v>
      </c>
      <c r="E70" s="436"/>
      <c r="F70" s="436"/>
      <c r="G70" s="436"/>
      <c r="H70" s="437"/>
      <c r="K70" s="195"/>
      <c r="M70" s="505" t="s">
        <v>142</v>
      </c>
      <c r="N70" s="505"/>
      <c r="O70" s="505"/>
      <c r="P70" s="367"/>
      <c r="R70" s="173" t="s">
        <v>149</v>
      </c>
      <c r="S70" s="173" t="s">
        <v>153</v>
      </c>
      <c r="T70" s="173" t="s">
        <v>154</v>
      </c>
    </row>
    <row r="71" spans="2:20" ht="17.149999999999999" customHeight="1" thickBot="1" x14ac:dyDescent="0.4">
      <c r="B71" s="215" t="s">
        <v>124</v>
      </c>
      <c r="C71" s="216" t="s">
        <v>118</v>
      </c>
      <c r="D71" s="218">
        <f>'Somministrazione_costi standard'!E34</f>
        <v>0</v>
      </c>
      <c r="E71" s="436"/>
      <c r="F71" s="436"/>
      <c r="G71" s="436"/>
      <c r="H71" s="437"/>
      <c r="J71" s="196"/>
      <c r="K71" s="197"/>
      <c r="M71" s="506" t="s">
        <v>143</v>
      </c>
      <c r="N71" s="506"/>
      <c r="O71" s="506"/>
      <c r="P71" s="368"/>
      <c r="R71" s="173" t="s">
        <v>150</v>
      </c>
      <c r="S71" s="174">
        <v>0.7</v>
      </c>
      <c r="T71" s="174">
        <v>0.45</v>
      </c>
    </row>
    <row r="72" spans="2:20" ht="17.149999999999999" customHeight="1" x14ac:dyDescent="0.35">
      <c r="B72" s="198" t="s">
        <v>138</v>
      </c>
      <c r="C72" s="199" t="s">
        <v>118</v>
      </c>
      <c r="D72" s="430">
        <f>SUM(D69:D71)</f>
        <v>0</v>
      </c>
      <c r="E72" s="431"/>
      <c r="F72" s="431"/>
      <c r="G72" s="431"/>
      <c r="H72" s="432"/>
      <c r="J72" s="221" t="e">
        <f>VLOOKUP($D$18,$R$2:$T$4,2,FALSE)</f>
        <v>#N/A</v>
      </c>
      <c r="K72" s="220" t="e">
        <f>D72*J72</f>
        <v>#N/A</v>
      </c>
      <c r="M72" s="506" t="s">
        <v>144</v>
      </c>
      <c r="N72" s="506"/>
      <c r="O72" s="506"/>
      <c r="P72" s="368"/>
      <c r="R72" s="175" t="s">
        <v>151</v>
      </c>
      <c r="S72" s="176">
        <v>0.6</v>
      </c>
      <c r="T72" s="176">
        <v>0.35</v>
      </c>
    </row>
    <row r="73" spans="2:20" ht="17.149999999999999" customHeight="1" x14ac:dyDescent="0.35">
      <c r="B73" s="198" t="s">
        <v>148</v>
      </c>
      <c r="C73" s="199" t="s">
        <v>118</v>
      </c>
      <c r="D73" s="430">
        <f>(D72)*20/100</f>
        <v>0</v>
      </c>
      <c r="E73" s="431"/>
      <c r="F73" s="431"/>
      <c r="G73" s="431"/>
      <c r="H73" s="432"/>
      <c r="J73" s="221" t="e">
        <f t="shared" ref="J73:J77" si="6">VLOOKUP($D$18,$R$2:$T$4,2,FALSE)</f>
        <v>#N/A</v>
      </c>
      <c r="K73" s="222" t="e">
        <f t="shared" ref="K73:K77" si="7">D73*J73</f>
        <v>#N/A</v>
      </c>
      <c r="M73" s="505" t="s">
        <v>145</v>
      </c>
      <c r="N73" s="505"/>
      <c r="O73" s="505"/>
      <c r="P73" s="367"/>
      <c r="R73" s="175" t="s">
        <v>152</v>
      </c>
      <c r="S73" s="176">
        <v>0.5</v>
      </c>
      <c r="T73" s="176">
        <v>0.25</v>
      </c>
    </row>
    <row r="74" spans="2:20" ht="17.149999999999999" customHeight="1" x14ac:dyDescent="0.35">
      <c r="B74" s="198" t="s">
        <v>125</v>
      </c>
      <c r="C74" s="199" t="s">
        <v>118</v>
      </c>
      <c r="D74" s="430">
        <f>'Strumenti attrezzature'!L35</f>
        <v>0</v>
      </c>
      <c r="E74" s="431"/>
      <c r="F74" s="431"/>
      <c r="G74" s="431"/>
      <c r="H74" s="432"/>
      <c r="J74" s="221" t="e">
        <f t="shared" si="6"/>
        <v>#N/A</v>
      </c>
      <c r="K74" s="222" t="e">
        <f t="shared" si="7"/>
        <v>#N/A</v>
      </c>
      <c r="M74" s="505" t="s">
        <v>146</v>
      </c>
      <c r="N74" s="505"/>
      <c r="O74" s="505"/>
      <c r="P74" s="369"/>
    </row>
    <row r="75" spans="2:20" ht="17.149999999999999" customHeight="1" x14ac:dyDescent="0.35">
      <c r="B75" s="198" t="s">
        <v>127</v>
      </c>
      <c r="C75" s="199" t="s">
        <v>118</v>
      </c>
      <c r="D75" s="430">
        <f>Materiali!M37</f>
        <v>0</v>
      </c>
      <c r="E75" s="431"/>
      <c r="F75" s="431"/>
      <c r="G75" s="431"/>
      <c r="H75" s="432"/>
      <c r="J75" s="221" t="e">
        <f t="shared" si="6"/>
        <v>#N/A</v>
      </c>
      <c r="K75" s="222" t="e">
        <f t="shared" si="7"/>
        <v>#N/A</v>
      </c>
      <c r="M75" s="507" t="s">
        <v>147</v>
      </c>
      <c r="N75" s="507"/>
      <c r="O75" s="507"/>
      <c r="P75" s="372">
        <f>SUM(P69:P74)</f>
        <v>0</v>
      </c>
    </row>
    <row r="76" spans="2:20" ht="17.149999999999999" customHeight="1" x14ac:dyDescent="0.35">
      <c r="B76" s="198" t="s">
        <v>128</v>
      </c>
      <c r="C76" s="199" t="s">
        <v>118</v>
      </c>
      <c r="D76" s="430">
        <f>'Licenze e diritti di PI'!L29</f>
        <v>0</v>
      </c>
      <c r="E76" s="431"/>
      <c r="F76" s="431"/>
      <c r="G76" s="431"/>
      <c r="H76" s="432"/>
      <c r="J76" s="221" t="e">
        <f t="shared" si="6"/>
        <v>#N/A</v>
      </c>
      <c r="K76" s="222" t="e">
        <f t="shared" si="7"/>
        <v>#N/A</v>
      </c>
      <c r="M76" s="530" t="s">
        <v>140</v>
      </c>
      <c r="N76" s="531"/>
      <c r="O76" s="532"/>
      <c r="P76" s="371">
        <v>0</v>
      </c>
    </row>
    <row r="77" spans="2:20" ht="17.149999999999999" customHeight="1" thickBot="1" x14ac:dyDescent="0.4">
      <c r="B77" s="198" t="s">
        <v>130</v>
      </c>
      <c r="C77" s="199" t="s">
        <v>118</v>
      </c>
      <c r="D77" s="430">
        <f>'Servizi di consulenza'!M33</f>
        <v>0</v>
      </c>
      <c r="E77" s="431"/>
      <c r="F77" s="431"/>
      <c r="G77" s="431"/>
      <c r="H77" s="432"/>
      <c r="J77" s="221" t="e">
        <f t="shared" si="6"/>
        <v>#N/A</v>
      </c>
      <c r="K77" s="224" t="e">
        <f t="shared" si="7"/>
        <v>#N/A</v>
      </c>
    </row>
    <row r="78" spans="2:20" ht="17.149999999999999" customHeight="1" x14ac:dyDescent="0.35">
      <c r="B78" s="225" t="s">
        <v>121</v>
      </c>
      <c r="C78" s="226" t="s">
        <v>119</v>
      </c>
      <c r="D78" s="227">
        <f>'Personale dipendente_standard'!E37</f>
        <v>0</v>
      </c>
      <c r="E78" s="203"/>
      <c r="F78" s="203"/>
      <c r="G78" s="203"/>
      <c r="H78" s="204"/>
      <c r="J78" s="233"/>
      <c r="K78" s="193"/>
    </row>
    <row r="79" spans="2:20" ht="17.149999999999999" customHeight="1" x14ac:dyDescent="0.35">
      <c r="B79" s="225" t="s">
        <v>123</v>
      </c>
      <c r="C79" s="226" t="s">
        <v>119</v>
      </c>
      <c r="D79" s="227">
        <f>'Pers. collaborazione-occasion.'!G41</f>
        <v>0</v>
      </c>
      <c r="E79" s="203"/>
      <c r="F79" s="203"/>
      <c r="G79" s="203"/>
      <c r="H79" s="204"/>
      <c r="J79" s="182"/>
      <c r="K79" s="195"/>
    </row>
    <row r="80" spans="2:20" ht="17.149999999999999" customHeight="1" thickBot="1" x14ac:dyDescent="0.4">
      <c r="B80" s="225" t="s">
        <v>124</v>
      </c>
      <c r="C80" s="226" t="s">
        <v>119</v>
      </c>
      <c r="D80" s="227">
        <f>'Somministrazione_costi standard'!E41</f>
        <v>0</v>
      </c>
      <c r="E80" s="203"/>
      <c r="F80" s="203"/>
      <c r="G80" s="203"/>
      <c r="H80" s="204"/>
      <c r="J80" s="234"/>
      <c r="K80" s="197"/>
    </row>
    <row r="81" spans="2:20" ht="17.149999999999999" customHeight="1" x14ac:dyDescent="0.35">
      <c r="B81" s="207" t="s">
        <v>8</v>
      </c>
      <c r="C81" s="208" t="s">
        <v>119</v>
      </c>
      <c r="D81" s="424">
        <f>SUM(D78:D80)</f>
        <v>0</v>
      </c>
      <c r="E81" s="425"/>
      <c r="F81" s="425"/>
      <c r="G81" s="425"/>
      <c r="H81" s="426"/>
      <c r="J81" s="221" t="e">
        <f>VLOOKUP($D$18,$R$2:$T$4,3,FALSE)</f>
        <v>#N/A</v>
      </c>
      <c r="K81" s="220" t="e">
        <f t="shared" ref="K81:K86" si="8">D81*J81</f>
        <v>#N/A</v>
      </c>
    </row>
    <row r="82" spans="2:20" ht="17.149999999999999" customHeight="1" x14ac:dyDescent="0.35">
      <c r="B82" s="207" t="s">
        <v>148</v>
      </c>
      <c r="C82" s="208" t="s">
        <v>119</v>
      </c>
      <c r="D82" s="424">
        <f>(D81)*20/100</f>
        <v>0</v>
      </c>
      <c r="E82" s="425"/>
      <c r="F82" s="425"/>
      <c r="G82" s="425"/>
      <c r="H82" s="426"/>
      <c r="J82" s="221" t="e">
        <f t="shared" ref="J82:J86" si="9">VLOOKUP($D$18,$R$2:$T$4,3,FALSE)</f>
        <v>#N/A</v>
      </c>
      <c r="K82" s="222" t="e">
        <f t="shared" si="8"/>
        <v>#N/A</v>
      </c>
    </row>
    <row r="83" spans="2:20" ht="17.149999999999999" customHeight="1" x14ac:dyDescent="0.35">
      <c r="B83" s="209" t="s">
        <v>126</v>
      </c>
      <c r="C83" s="208" t="s">
        <v>119</v>
      </c>
      <c r="D83" s="427">
        <f>'Strumenti attrezzature'!L49</f>
        <v>0</v>
      </c>
      <c r="E83" s="428"/>
      <c r="F83" s="428"/>
      <c r="G83" s="428"/>
      <c r="H83" s="429"/>
      <c r="J83" s="221" t="e">
        <f t="shared" si="9"/>
        <v>#N/A</v>
      </c>
      <c r="K83" s="222" t="e">
        <f t="shared" si="8"/>
        <v>#N/A</v>
      </c>
    </row>
    <row r="84" spans="2:20" ht="17.149999999999999" customHeight="1" x14ac:dyDescent="0.35">
      <c r="B84" s="209" t="s">
        <v>127</v>
      </c>
      <c r="C84" s="208" t="s">
        <v>119</v>
      </c>
      <c r="D84" s="427">
        <f>Materiali!M52</f>
        <v>0</v>
      </c>
      <c r="E84" s="428"/>
      <c r="F84" s="428"/>
      <c r="G84" s="428"/>
      <c r="H84" s="429"/>
      <c r="J84" s="221" t="e">
        <f t="shared" si="9"/>
        <v>#N/A</v>
      </c>
      <c r="K84" s="222" t="e">
        <f t="shared" si="8"/>
        <v>#N/A</v>
      </c>
    </row>
    <row r="85" spans="2:20" ht="17.149999999999999" customHeight="1" x14ac:dyDescent="0.35">
      <c r="B85" s="209" t="s">
        <v>129</v>
      </c>
      <c r="C85" s="208" t="s">
        <v>119</v>
      </c>
      <c r="D85" s="427">
        <f>'Licenze e diritti di PI'!L40</f>
        <v>0</v>
      </c>
      <c r="E85" s="428"/>
      <c r="F85" s="428"/>
      <c r="G85" s="428"/>
      <c r="H85" s="429"/>
      <c r="J85" s="221" t="e">
        <f t="shared" si="9"/>
        <v>#N/A</v>
      </c>
      <c r="K85" s="222" t="e">
        <f t="shared" si="8"/>
        <v>#N/A</v>
      </c>
    </row>
    <row r="86" spans="2:20" ht="17.149999999999999" customHeight="1" thickBot="1" x14ac:dyDescent="0.4">
      <c r="B86" s="209" t="s">
        <v>130</v>
      </c>
      <c r="C86" s="208" t="s">
        <v>119</v>
      </c>
      <c r="D86" s="441">
        <f>'Servizi di consulenza'!M46</f>
        <v>0</v>
      </c>
      <c r="E86" s="442"/>
      <c r="F86" s="442"/>
      <c r="G86" s="442"/>
      <c r="H86" s="443"/>
      <c r="J86" s="221" t="e">
        <f t="shared" si="9"/>
        <v>#N/A</v>
      </c>
      <c r="K86" s="222" t="e">
        <f t="shared" si="8"/>
        <v>#N/A</v>
      </c>
    </row>
    <row r="87" spans="2:20" ht="24" customHeight="1" thickBot="1" x14ac:dyDescent="0.4">
      <c r="B87" s="444" t="s">
        <v>9</v>
      </c>
      <c r="C87" s="445"/>
      <c r="D87" s="438">
        <f>D72+D73+D74+D75+D76+D77+D81+D82+D83+D84+D85+D86</f>
        <v>0</v>
      </c>
      <c r="E87" s="439"/>
      <c r="F87" s="439"/>
      <c r="G87" s="439"/>
      <c r="H87" s="440"/>
      <c r="J87" s="231"/>
      <c r="K87" s="232" t="e">
        <f>SUM(K69:K86)</f>
        <v>#N/A</v>
      </c>
    </row>
    <row r="88" spans="2:20" ht="30" customHeight="1" thickBot="1" x14ac:dyDescent="0.4">
      <c r="B88" s="213"/>
      <c r="C88" s="213"/>
      <c r="D88" s="213"/>
      <c r="E88" s="213"/>
      <c r="F88" s="213"/>
      <c r="G88" s="213"/>
      <c r="H88" s="213"/>
    </row>
    <row r="89" spans="2:20" ht="25.5" customHeight="1" thickBot="1" x14ac:dyDescent="0.4">
      <c r="B89" s="412" t="str">
        <f>"QUADRO DEI COSTI SOSTENUTI IMPRESA PARTNER "&amp;D21</f>
        <v>QUADRO DEI COSTI SOSTENUTI IMPRESA PARTNER 2024</v>
      </c>
      <c r="C89" s="413"/>
      <c r="D89" s="433" t="str">
        <f xml:space="preserve"> "IMPRESA PARTNER " &amp;D19</f>
        <v xml:space="preserve">IMPRESA PARTNER </v>
      </c>
      <c r="E89" s="434"/>
      <c r="F89" s="434"/>
      <c r="G89" s="434"/>
      <c r="H89" s="435"/>
      <c r="I89" s="7"/>
      <c r="J89" s="214" t="s">
        <v>134</v>
      </c>
      <c r="K89" s="214" t="s">
        <v>178</v>
      </c>
      <c r="M89" s="508" t="s">
        <v>158</v>
      </c>
      <c r="N89" s="508"/>
      <c r="O89" s="508"/>
      <c r="P89" s="508"/>
    </row>
    <row r="90" spans="2:20" ht="17.149999999999999" customHeight="1" x14ac:dyDescent="0.35">
      <c r="B90" s="215" t="s">
        <v>120</v>
      </c>
      <c r="C90" s="216" t="s">
        <v>118</v>
      </c>
      <c r="D90" s="217">
        <f>'Personale dipendente_standard'!E51</f>
        <v>0</v>
      </c>
      <c r="E90" s="190"/>
      <c r="F90" s="190"/>
      <c r="G90" s="190"/>
      <c r="H90" s="191"/>
      <c r="J90" s="192"/>
      <c r="K90" s="193"/>
      <c r="M90" s="505" t="s">
        <v>141</v>
      </c>
      <c r="N90" s="505"/>
      <c r="O90" s="505"/>
      <c r="P90" s="367">
        <v>0</v>
      </c>
    </row>
    <row r="91" spans="2:20" ht="17.149999999999999" customHeight="1" x14ac:dyDescent="0.35">
      <c r="B91" s="215" t="s">
        <v>122</v>
      </c>
      <c r="C91" s="216" t="s">
        <v>118</v>
      </c>
      <c r="D91" s="218">
        <f>'Pers. collaborazione-occasion.'!G56</f>
        <v>0</v>
      </c>
      <c r="E91" s="436"/>
      <c r="F91" s="436"/>
      <c r="G91" s="436"/>
      <c r="H91" s="437"/>
      <c r="K91" s="195"/>
      <c r="M91" s="505" t="s">
        <v>142</v>
      </c>
      <c r="N91" s="505"/>
      <c r="O91" s="505"/>
      <c r="P91" s="367">
        <v>0</v>
      </c>
      <c r="R91" s="173" t="s">
        <v>149</v>
      </c>
      <c r="S91" s="173" t="s">
        <v>153</v>
      </c>
      <c r="T91" s="173" t="s">
        <v>154</v>
      </c>
    </row>
    <row r="92" spans="2:20" ht="17.149999999999999" customHeight="1" thickBot="1" x14ac:dyDescent="0.4">
      <c r="B92" s="215" t="s">
        <v>124</v>
      </c>
      <c r="C92" s="216" t="s">
        <v>118</v>
      </c>
      <c r="D92" s="218">
        <f>'Somministrazione_costi standard'!E55</f>
        <v>0</v>
      </c>
      <c r="E92" s="436"/>
      <c r="F92" s="436"/>
      <c r="G92" s="436"/>
      <c r="H92" s="437"/>
      <c r="J92" s="196"/>
      <c r="K92" s="197"/>
      <c r="M92" s="506" t="s">
        <v>143</v>
      </c>
      <c r="N92" s="506"/>
      <c r="O92" s="506"/>
      <c r="P92" s="368">
        <v>0</v>
      </c>
      <c r="R92" s="173" t="s">
        <v>150</v>
      </c>
      <c r="S92" s="174">
        <v>0.7</v>
      </c>
      <c r="T92" s="174">
        <v>0.45</v>
      </c>
    </row>
    <row r="93" spans="2:20" ht="17.149999999999999" customHeight="1" x14ac:dyDescent="0.35">
      <c r="B93" s="198" t="s">
        <v>138</v>
      </c>
      <c r="C93" s="199" t="s">
        <v>118</v>
      </c>
      <c r="D93" s="430">
        <f>SUM(D90:D92)</f>
        <v>0</v>
      </c>
      <c r="E93" s="431"/>
      <c r="F93" s="431"/>
      <c r="G93" s="431"/>
      <c r="H93" s="432"/>
      <c r="J93" s="221" t="e">
        <f>VLOOKUP($D$20,$R$2:$T$4,2,FALSE)</f>
        <v>#N/A</v>
      </c>
      <c r="K93" s="220" t="e">
        <f>D93*J93</f>
        <v>#N/A</v>
      </c>
      <c r="M93" s="506" t="s">
        <v>144</v>
      </c>
      <c r="N93" s="506"/>
      <c r="O93" s="506"/>
      <c r="P93" s="368">
        <v>0</v>
      </c>
      <c r="R93" s="175" t="s">
        <v>151</v>
      </c>
      <c r="S93" s="176">
        <v>0.6</v>
      </c>
      <c r="T93" s="176">
        <v>0.35</v>
      </c>
    </row>
    <row r="94" spans="2:20" ht="17.149999999999999" customHeight="1" x14ac:dyDescent="0.35">
      <c r="B94" s="198" t="s">
        <v>148</v>
      </c>
      <c r="C94" s="199" t="s">
        <v>118</v>
      </c>
      <c r="D94" s="430">
        <f>(D93)*20/100</f>
        <v>0</v>
      </c>
      <c r="E94" s="431"/>
      <c r="F94" s="431"/>
      <c r="G94" s="431"/>
      <c r="H94" s="432"/>
      <c r="J94" s="221" t="e">
        <f t="shared" ref="J94:J98" si="10">VLOOKUP($D$20,$R$2:$T$4,2,FALSE)</f>
        <v>#N/A</v>
      </c>
      <c r="K94" s="222" t="e">
        <f t="shared" ref="K94:K98" si="11">D94*J94</f>
        <v>#N/A</v>
      </c>
      <c r="M94" s="505" t="s">
        <v>145</v>
      </c>
      <c r="N94" s="505"/>
      <c r="O94" s="505"/>
      <c r="P94" s="367">
        <v>0</v>
      </c>
      <c r="R94" s="175" t="s">
        <v>152</v>
      </c>
      <c r="S94" s="176">
        <v>0.5</v>
      </c>
      <c r="T94" s="176">
        <v>0.25</v>
      </c>
    </row>
    <row r="95" spans="2:20" ht="17.149999999999999" customHeight="1" x14ac:dyDescent="0.35">
      <c r="B95" s="198" t="s">
        <v>125</v>
      </c>
      <c r="C95" s="199" t="s">
        <v>118</v>
      </c>
      <c r="D95" s="430">
        <f>'Strumenti attrezzature'!L66</f>
        <v>0</v>
      </c>
      <c r="E95" s="431"/>
      <c r="F95" s="431"/>
      <c r="G95" s="431"/>
      <c r="H95" s="432"/>
      <c r="J95" s="221" t="e">
        <f t="shared" si="10"/>
        <v>#N/A</v>
      </c>
      <c r="K95" s="222" t="e">
        <f t="shared" si="11"/>
        <v>#N/A</v>
      </c>
      <c r="M95" s="505" t="s">
        <v>146</v>
      </c>
      <c r="N95" s="505"/>
      <c r="O95" s="505"/>
      <c r="P95" s="369">
        <v>0</v>
      </c>
    </row>
    <row r="96" spans="2:20" ht="17.149999999999999" customHeight="1" x14ac:dyDescent="0.35">
      <c r="B96" s="198" t="s">
        <v>127</v>
      </c>
      <c r="C96" s="199" t="s">
        <v>118</v>
      </c>
      <c r="D96" s="430">
        <f>Materiali!M70</f>
        <v>0</v>
      </c>
      <c r="E96" s="431"/>
      <c r="F96" s="431"/>
      <c r="G96" s="431"/>
      <c r="H96" s="432"/>
      <c r="J96" s="221" t="e">
        <f t="shared" si="10"/>
        <v>#N/A</v>
      </c>
      <c r="K96" s="222" t="e">
        <f t="shared" si="11"/>
        <v>#N/A</v>
      </c>
      <c r="M96" s="507" t="s">
        <v>147</v>
      </c>
      <c r="N96" s="507"/>
      <c r="O96" s="507"/>
      <c r="P96" s="372">
        <f>SUM(P90:P95)</f>
        <v>0</v>
      </c>
    </row>
    <row r="97" spans="2:16" ht="17.149999999999999" customHeight="1" x14ac:dyDescent="0.35">
      <c r="B97" s="198" t="s">
        <v>128</v>
      </c>
      <c r="C97" s="199" t="s">
        <v>118</v>
      </c>
      <c r="D97" s="430">
        <f>'Licenze e diritti di PI'!L54</f>
        <v>0</v>
      </c>
      <c r="E97" s="431"/>
      <c r="F97" s="431"/>
      <c r="G97" s="431"/>
      <c r="H97" s="432"/>
      <c r="J97" s="221" t="e">
        <f t="shared" si="10"/>
        <v>#N/A</v>
      </c>
      <c r="K97" s="222" t="e">
        <f t="shared" si="11"/>
        <v>#N/A</v>
      </c>
      <c r="M97" s="530" t="s">
        <v>140</v>
      </c>
      <c r="N97" s="531"/>
      <c r="O97" s="532"/>
      <c r="P97" s="371">
        <v>0</v>
      </c>
    </row>
    <row r="98" spans="2:16" ht="17.149999999999999" customHeight="1" thickBot="1" x14ac:dyDescent="0.4">
      <c r="B98" s="198" t="s">
        <v>130</v>
      </c>
      <c r="C98" s="199" t="s">
        <v>118</v>
      </c>
      <c r="D98" s="430">
        <f>'Servizi di consulenza'!M62</f>
        <v>0</v>
      </c>
      <c r="E98" s="431"/>
      <c r="F98" s="431"/>
      <c r="G98" s="431"/>
      <c r="H98" s="432"/>
      <c r="J98" s="221" t="e">
        <f t="shared" si="10"/>
        <v>#N/A</v>
      </c>
      <c r="K98" s="224" t="e">
        <f t="shared" si="11"/>
        <v>#N/A</v>
      </c>
    </row>
    <row r="99" spans="2:16" ht="17.149999999999999" customHeight="1" x14ac:dyDescent="0.35">
      <c r="B99" s="225" t="s">
        <v>121</v>
      </c>
      <c r="C99" s="226" t="s">
        <v>119</v>
      </c>
      <c r="D99" s="227">
        <f>'Personale dipendente_standard'!E56</f>
        <v>0</v>
      </c>
      <c r="E99" s="203"/>
      <c r="F99" s="203"/>
      <c r="G99" s="203"/>
      <c r="H99" s="204"/>
      <c r="J99" s="233"/>
      <c r="K99" s="193"/>
    </row>
    <row r="100" spans="2:16" ht="17.149999999999999" customHeight="1" x14ac:dyDescent="0.35">
      <c r="B100" s="225" t="s">
        <v>123</v>
      </c>
      <c r="C100" s="226" t="s">
        <v>119</v>
      </c>
      <c r="D100" s="227">
        <f>'Pers. collaborazione-occasion.'!G67</f>
        <v>0</v>
      </c>
      <c r="E100" s="203"/>
      <c r="F100" s="203"/>
      <c r="G100" s="203"/>
      <c r="H100" s="204"/>
      <c r="J100" s="182"/>
      <c r="K100" s="195"/>
    </row>
    <row r="101" spans="2:16" ht="17.149999999999999" customHeight="1" thickBot="1" x14ac:dyDescent="0.4">
      <c r="B101" s="225" t="s">
        <v>124</v>
      </c>
      <c r="C101" s="226" t="s">
        <v>119</v>
      </c>
      <c r="D101" s="227">
        <f>'Somministrazione_costi standard'!E60</f>
        <v>0</v>
      </c>
      <c r="E101" s="203"/>
      <c r="F101" s="203"/>
      <c r="G101" s="203"/>
      <c r="H101" s="204"/>
      <c r="J101" s="234"/>
      <c r="K101" s="197"/>
    </row>
    <row r="102" spans="2:16" ht="17.149999999999999" customHeight="1" x14ac:dyDescent="0.35">
      <c r="B102" s="207" t="s">
        <v>8</v>
      </c>
      <c r="C102" s="208" t="s">
        <v>119</v>
      </c>
      <c r="D102" s="424">
        <f>SUM(D99:D101)</f>
        <v>0</v>
      </c>
      <c r="E102" s="425"/>
      <c r="F102" s="425"/>
      <c r="G102" s="425"/>
      <c r="H102" s="426"/>
      <c r="J102" s="221" t="e">
        <f>VLOOKUP($D$20,$R$2:$T$4,3,FALSE)</f>
        <v>#N/A</v>
      </c>
      <c r="K102" s="220" t="e">
        <f t="shared" ref="K102:K107" si="12">D102*J102</f>
        <v>#N/A</v>
      </c>
    </row>
    <row r="103" spans="2:16" ht="17.149999999999999" customHeight="1" x14ac:dyDescent="0.35">
      <c r="B103" s="207" t="s">
        <v>148</v>
      </c>
      <c r="C103" s="208" t="s">
        <v>119</v>
      </c>
      <c r="D103" s="424">
        <f>(D102)*20/100</f>
        <v>0</v>
      </c>
      <c r="E103" s="425"/>
      <c r="F103" s="425"/>
      <c r="G103" s="425"/>
      <c r="H103" s="426"/>
      <c r="J103" s="221" t="e">
        <f t="shared" ref="J103:J107" si="13">VLOOKUP($D$20,$R$2:$T$4,3,FALSE)</f>
        <v>#N/A</v>
      </c>
      <c r="K103" s="222" t="e">
        <f t="shared" si="12"/>
        <v>#N/A</v>
      </c>
    </row>
    <row r="104" spans="2:16" ht="17.149999999999999" customHeight="1" x14ac:dyDescent="0.35">
      <c r="B104" s="209" t="s">
        <v>126</v>
      </c>
      <c r="C104" s="208" t="s">
        <v>119</v>
      </c>
      <c r="D104" s="427">
        <f>'Strumenti attrezzature'!L80</f>
        <v>0</v>
      </c>
      <c r="E104" s="428"/>
      <c r="F104" s="428"/>
      <c r="G104" s="428"/>
      <c r="H104" s="429"/>
      <c r="J104" s="221" t="e">
        <f t="shared" si="13"/>
        <v>#N/A</v>
      </c>
      <c r="K104" s="222" t="e">
        <f t="shared" si="12"/>
        <v>#N/A</v>
      </c>
    </row>
    <row r="105" spans="2:16" ht="17.149999999999999" customHeight="1" x14ac:dyDescent="0.35">
      <c r="B105" s="209" t="s">
        <v>127</v>
      </c>
      <c r="C105" s="208" t="s">
        <v>119</v>
      </c>
      <c r="D105" s="427">
        <f>Materiali!M85</f>
        <v>0</v>
      </c>
      <c r="E105" s="428"/>
      <c r="F105" s="428"/>
      <c r="G105" s="428"/>
      <c r="H105" s="429"/>
      <c r="J105" s="221" t="e">
        <f t="shared" si="13"/>
        <v>#N/A</v>
      </c>
      <c r="K105" s="222" t="e">
        <f t="shared" si="12"/>
        <v>#N/A</v>
      </c>
    </row>
    <row r="106" spans="2:16" ht="17.149999999999999" customHeight="1" x14ac:dyDescent="0.35">
      <c r="B106" s="209" t="s">
        <v>129</v>
      </c>
      <c r="C106" s="208" t="s">
        <v>119</v>
      </c>
      <c r="D106" s="427">
        <f>'Licenze e diritti di PI'!L65</f>
        <v>0</v>
      </c>
      <c r="E106" s="428"/>
      <c r="F106" s="428"/>
      <c r="G106" s="428"/>
      <c r="H106" s="429"/>
      <c r="J106" s="221" t="e">
        <f t="shared" si="13"/>
        <v>#N/A</v>
      </c>
      <c r="K106" s="222" t="e">
        <f t="shared" si="12"/>
        <v>#N/A</v>
      </c>
    </row>
    <row r="107" spans="2:16" ht="17.149999999999999" customHeight="1" thickBot="1" x14ac:dyDescent="0.4">
      <c r="B107" s="209" t="s">
        <v>130</v>
      </c>
      <c r="C107" s="208" t="s">
        <v>119</v>
      </c>
      <c r="D107" s="441">
        <f>'Servizi di consulenza'!M75</f>
        <v>0</v>
      </c>
      <c r="E107" s="442"/>
      <c r="F107" s="442"/>
      <c r="G107" s="442"/>
      <c r="H107" s="443"/>
      <c r="J107" s="221" t="e">
        <f t="shared" si="13"/>
        <v>#N/A</v>
      </c>
      <c r="K107" s="222" t="e">
        <f t="shared" si="12"/>
        <v>#N/A</v>
      </c>
    </row>
    <row r="108" spans="2:16" ht="24" customHeight="1" thickBot="1" x14ac:dyDescent="0.4">
      <c r="B108" s="444" t="s">
        <v>9</v>
      </c>
      <c r="C108" s="445"/>
      <c r="D108" s="438">
        <f>D93+D94+D95+D96+D97+D98+D102+D103+D104+D105+D106+D107</f>
        <v>0</v>
      </c>
      <c r="E108" s="439"/>
      <c r="F108" s="439"/>
      <c r="G108" s="439"/>
      <c r="H108" s="440"/>
      <c r="J108" s="231"/>
      <c r="K108" s="232" t="e">
        <f>SUM(K90:K107)</f>
        <v>#N/A</v>
      </c>
    </row>
    <row r="109" spans="2:16" s="182" customFormat="1" ht="24" customHeight="1" x14ac:dyDescent="0.35">
      <c r="B109" s="210"/>
      <c r="C109" s="210"/>
      <c r="D109" s="211"/>
      <c r="E109" s="211"/>
      <c r="F109" s="211"/>
      <c r="G109" s="211"/>
      <c r="H109" s="211"/>
      <c r="K109" s="235"/>
      <c r="M109" s="359"/>
      <c r="N109" s="359"/>
      <c r="O109" s="359"/>
      <c r="P109" s="359"/>
    </row>
    <row r="110" spans="2:16" ht="21.65" customHeight="1" x14ac:dyDescent="0.35">
      <c r="B110" s="485" t="s">
        <v>131</v>
      </c>
      <c r="C110" s="486"/>
      <c r="D110" s="486"/>
      <c r="E110" s="486"/>
      <c r="F110" s="486"/>
      <c r="G110" s="486"/>
      <c r="H110" s="487"/>
    </row>
    <row r="111" spans="2:16" ht="21.65" customHeight="1" thickBot="1" x14ac:dyDescent="0.4">
      <c r="B111" s="488"/>
      <c r="C111" s="489"/>
      <c r="D111" s="489"/>
      <c r="E111" s="489"/>
      <c r="F111" s="489"/>
      <c r="G111" s="489"/>
      <c r="H111" s="490"/>
    </row>
    <row r="112" spans="2:16" ht="30" customHeight="1" thickBot="1" x14ac:dyDescent="0.4">
      <c r="B112" s="236"/>
      <c r="C112" s="236"/>
      <c r="D112" s="236"/>
      <c r="E112" s="236"/>
      <c r="F112" s="236"/>
      <c r="G112" s="236"/>
      <c r="H112" s="236"/>
    </row>
    <row r="113" spans="1:8" ht="114" customHeight="1" thickBot="1" x14ac:dyDescent="0.4">
      <c r="B113" s="500" t="s">
        <v>101</v>
      </c>
      <c r="C113" s="501"/>
      <c r="D113" s="501"/>
      <c r="E113" s="501"/>
      <c r="F113" s="501"/>
      <c r="G113" s="501"/>
      <c r="H113" s="502"/>
    </row>
    <row r="114" spans="1:8" ht="30" customHeight="1" x14ac:dyDescent="0.35">
      <c r="A114" s="6"/>
      <c r="B114" s="497" t="s">
        <v>10</v>
      </c>
      <c r="C114" s="498"/>
      <c r="D114" s="498"/>
      <c r="E114" s="498"/>
      <c r="F114" s="498"/>
      <c r="G114" s="498"/>
      <c r="H114" s="499"/>
    </row>
    <row r="115" spans="1:8" ht="30" customHeight="1" x14ac:dyDescent="0.35">
      <c r="A115" s="6"/>
      <c r="B115" s="494" t="s">
        <v>11</v>
      </c>
      <c r="C115" s="495"/>
      <c r="D115" s="495"/>
      <c r="E115" s="495"/>
      <c r="F115" s="495"/>
      <c r="G115" s="495"/>
      <c r="H115" s="496"/>
    </row>
    <row r="116" spans="1:8" ht="30" customHeight="1" x14ac:dyDescent="0.35">
      <c r="A116" s="6"/>
      <c r="B116" s="491" t="s">
        <v>12</v>
      </c>
      <c r="C116" s="492"/>
      <c r="D116" s="492"/>
      <c r="E116" s="492"/>
      <c r="F116" s="492"/>
      <c r="G116" s="492"/>
      <c r="H116" s="493"/>
    </row>
    <row r="117" spans="1:8" ht="48" customHeight="1" thickBot="1" x14ac:dyDescent="0.4">
      <c r="A117" s="6"/>
      <c r="B117" s="482" t="s">
        <v>13</v>
      </c>
      <c r="C117" s="483"/>
      <c r="D117" s="483"/>
      <c r="E117" s="483"/>
      <c r="F117" s="483"/>
      <c r="G117" s="483"/>
      <c r="H117" s="484"/>
    </row>
    <row r="118" spans="1:8" ht="30" customHeight="1" thickBot="1" x14ac:dyDescent="0.4"/>
    <row r="119" spans="1:8" ht="30" customHeight="1" x14ac:dyDescent="0.35">
      <c r="B119" s="237" t="s">
        <v>14</v>
      </c>
      <c r="C119" s="238"/>
      <c r="D119" s="238"/>
      <c r="E119" s="239"/>
      <c r="F119" s="479" t="s">
        <v>15</v>
      </c>
      <c r="G119" s="480"/>
      <c r="H119" s="481"/>
    </row>
    <row r="120" spans="1:8" ht="30" customHeight="1" thickBot="1" x14ac:dyDescent="0.4">
      <c r="B120" s="351"/>
      <c r="C120" s="240"/>
      <c r="D120" s="240"/>
      <c r="E120" s="239"/>
      <c r="F120" s="472"/>
      <c r="G120" s="473"/>
      <c r="H120" s="474"/>
    </row>
    <row r="124" spans="1:8" x14ac:dyDescent="0.35">
      <c r="B124" s="15"/>
      <c r="C124" s="15"/>
      <c r="D124" s="15"/>
    </row>
    <row r="125" spans="1:8" x14ac:dyDescent="0.35">
      <c r="B125" s="15"/>
      <c r="C125" s="15"/>
      <c r="D125" s="15"/>
    </row>
    <row r="126" spans="1:8" x14ac:dyDescent="0.35">
      <c r="B126" s="15"/>
      <c r="C126" s="15"/>
      <c r="D126" s="15"/>
    </row>
  </sheetData>
  <sheetProtection algorithmName="SHA-512" hashValue="tkLdODXOJCWJt18zEJAilRAayra2jNoDxnJjUsmliS3jvBRFhlx0UpGKcR36r6O1J/2qzEfdeRNUSvmjyD9RcQ==" saltValue="iiFUkXgrTWMqrRCy4BP+RA==" spinCount="100000" sheet="1" objects="1" scenarios="1"/>
  <dataConsolidate/>
  <mergeCells count="164">
    <mergeCell ref="M97:O97"/>
    <mergeCell ref="M76:O76"/>
    <mergeCell ref="M89:P89"/>
    <mergeCell ref="M90:O90"/>
    <mergeCell ref="M91:O91"/>
    <mergeCell ref="M92:O92"/>
    <mergeCell ref="M93:O93"/>
    <mergeCell ref="M94:O94"/>
    <mergeCell ref="M95:O95"/>
    <mergeCell ref="M96:O96"/>
    <mergeCell ref="M55:O55"/>
    <mergeCell ref="M68:P68"/>
    <mergeCell ref="M69:O69"/>
    <mergeCell ref="M70:O70"/>
    <mergeCell ref="M71:O71"/>
    <mergeCell ref="M72:O72"/>
    <mergeCell ref="M73:O73"/>
    <mergeCell ref="M74:O74"/>
    <mergeCell ref="M75:O75"/>
    <mergeCell ref="D10:H10"/>
    <mergeCell ref="J25:K25"/>
    <mergeCell ref="M48:O48"/>
    <mergeCell ref="M49:O49"/>
    <mergeCell ref="M50:O50"/>
    <mergeCell ref="M51:O51"/>
    <mergeCell ref="M52:O52"/>
    <mergeCell ref="M53:O53"/>
    <mergeCell ref="M54:O54"/>
    <mergeCell ref="M47:P47"/>
    <mergeCell ref="M25:P26"/>
    <mergeCell ref="M29:O29"/>
    <mergeCell ref="M30:O30"/>
    <mergeCell ref="M31:O31"/>
    <mergeCell ref="M32:O32"/>
    <mergeCell ref="M33:O33"/>
    <mergeCell ref="M34:O34"/>
    <mergeCell ref="M38:O38"/>
    <mergeCell ref="D34:H34"/>
    <mergeCell ref="D38:H38"/>
    <mergeCell ref="E28:H28"/>
    <mergeCell ref="E27:H27"/>
    <mergeCell ref="D29:H29"/>
    <mergeCell ref="D30:H30"/>
    <mergeCell ref="M39:O39"/>
    <mergeCell ref="B10:C10"/>
    <mergeCell ref="B21:C21"/>
    <mergeCell ref="B22:C22"/>
    <mergeCell ref="B3:H3"/>
    <mergeCell ref="F120:H120"/>
    <mergeCell ref="B25:H25"/>
    <mergeCell ref="F119:H119"/>
    <mergeCell ref="B117:H117"/>
    <mergeCell ref="B110:H111"/>
    <mergeCell ref="B44:C44"/>
    <mergeCell ref="B116:H116"/>
    <mergeCell ref="B115:H115"/>
    <mergeCell ref="B114:H114"/>
    <mergeCell ref="B113:H113"/>
    <mergeCell ref="D44:H44"/>
    <mergeCell ref="E49:H49"/>
    <mergeCell ref="E50:H50"/>
    <mergeCell ref="D51:H51"/>
    <mergeCell ref="D52:H52"/>
    <mergeCell ref="D53:H53"/>
    <mergeCell ref="D31:H31"/>
    <mergeCell ref="D32:H32"/>
    <mergeCell ref="D33:H33"/>
    <mergeCell ref="D61:H61"/>
    <mergeCell ref="D39:H39"/>
    <mergeCell ref="D40:H40"/>
    <mergeCell ref="D41:H41"/>
    <mergeCell ref="D42:H42"/>
    <mergeCell ref="D43:H43"/>
    <mergeCell ref="D47:H47"/>
    <mergeCell ref="B1:H2"/>
    <mergeCell ref="B4:H4"/>
    <mergeCell ref="B5:C5"/>
    <mergeCell ref="B6:C6"/>
    <mergeCell ref="B7:C7"/>
    <mergeCell ref="B16:C16"/>
    <mergeCell ref="B8:C8"/>
    <mergeCell ref="B9:C9"/>
    <mergeCell ref="B12:C12"/>
    <mergeCell ref="B15:C15"/>
    <mergeCell ref="D5:H5"/>
    <mergeCell ref="D6:H6"/>
    <mergeCell ref="D7:H7"/>
    <mergeCell ref="D12:H12"/>
    <mergeCell ref="D14:H14"/>
    <mergeCell ref="D16:H16"/>
    <mergeCell ref="D15:H15"/>
    <mergeCell ref="B66:C66"/>
    <mergeCell ref="D66:H66"/>
    <mergeCell ref="D54:H54"/>
    <mergeCell ref="D107:H107"/>
    <mergeCell ref="B108:C108"/>
    <mergeCell ref="D108:H108"/>
    <mergeCell ref="B89:C89"/>
    <mergeCell ref="B87:C87"/>
    <mergeCell ref="B68:C68"/>
    <mergeCell ref="D68:H68"/>
    <mergeCell ref="D82:H82"/>
    <mergeCell ref="D83:H83"/>
    <mergeCell ref="D84:H84"/>
    <mergeCell ref="D85:H85"/>
    <mergeCell ref="D86:H86"/>
    <mergeCell ref="D74:H74"/>
    <mergeCell ref="D75:H75"/>
    <mergeCell ref="D76:H76"/>
    <mergeCell ref="D77:H77"/>
    <mergeCell ref="D81:H81"/>
    <mergeCell ref="E70:H70"/>
    <mergeCell ref="E71:H71"/>
    <mergeCell ref="D72:H72"/>
    <mergeCell ref="D73:H73"/>
    <mergeCell ref="D21:H21"/>
    <mergeCell ref="D22:H22"/>
    <mergeCell ref="D102:H102"/>
    <mergeCell ref="D103:H103"/>
    <mergeCell ref="D104:H104"/>
    <mergeCell ref="D105:H105"/>
    <mergeCell ref="D106:H106"/>
    <mergeCell ref="D94:H94"/>
    <mergeCell ref="D95:H95"/>
    <mergeCell ref="D96:H96"/>
    <mergeCell ref="D97:H97"/>
    <mergeCell ref="D98:H98"/>
    <mergeCell ref="D89:H89"/>
    <mergeCell ref="E91:H91"/>
    <mergeCell ref="E92:H92"/>
    <mergeCell ref="D93:H93"/>
    <mergeCell ref="D87:H87"/>
    <mergeCell ref="D62:H62"/>
    <mergeCell ref="D63:H63"/>
    <mergeCell ref="D64:H64"/>
    <mergeCell ref="D65:H65"/>
    <mergeCell ref="D55:H55"/>
    <mergeCell ref="D56:H56"/>
    <mergeCell ref="D60:H60"/>
    <mergeCell ref="B47:C47"/>
    <mergeCell ref="J29:K29"/>
    <mergeCell ref="J30:K30"/>
    <mergeCell ref="J31:K31"/>
    <mergeCell ref="J32:K32"/>
    <mergeCell ref="J33:K33"/>
    <mergeCell ref="J34:K34"/>
    <mergeCell ref="J38:K38"/>
    <mergeCell ref="J39:K39"/>
    <mergeCell ref="J40:K40"/>
    <mergeCell ref="J41:K41"/>
    <mergeCell ref="J42:K42"/>
    <mergeCell ref="J43:K43"/>
    <mergeCell ref="J44:K44"/>
    <mergeCell ref="B17:C17"/>
    <mergeCell ref="B19:C19"/>
    <mergeCell ref="D17:H17"/>
    <mergeCell ref="D19:H19"/>
    <mergeCell ref="D13:H13"/>
    <mergeCell ref="B13:C13"/>
    <mergeCell ref="B18:C18"/>
    <mergeCell ref="B20:C20"/>
    <mergeCell ref="D18:H18"/>
    <mergeCell ref="D20:H20"/>
    <mergeCell ref="B14:C14"/>
  </mergeCells>
  <dataValidations count="1">
    <dataValidation type="list" allowBlank="1" showInputMessage="1" showErrorMessage="1" errorTitle="ANNO ERRATO" error="L'anno di rendicontazione deve essere uno tra 2014 e 2024" sqref="D21" xr:uid="{29E9FA3F-B378-461B-ACA9-35012194EBAC}">
      <formula1>"2023,2024,2025,2026"</formula1>
    </dataValidation>
  </dataValidations>
  <pageMargins left="0.70866141732283505" right="0.70866141732283505" top="1.14173228346457" bottom="0.74803149606299202" header="0.511811023622047" footer="0.31496062992126"/>
  <pageSetup paperSize="9" scale="75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AV760"/>
  <sheetViews>
    <sheetView showGridLines="0" tabSelected="1" topLeftCell="A10" zoomScale="154" zoomScaleNormal="154" workbookViewId="0">
      <selection activeCell="C12" sqref="C12"/>
    </sheetView>
  </sheetViews>
  <sheetFormatPr defaultColWidth="9.1796875" defaultRowHeight="15.5" x14ac:dyDescent="0.35"/>
  <cols>
    <col min="1" max="1" width="28.453125" style="16" customWidth="1"/>
    <col min="2" max="2" width="21.54296875" style="16" customWidth="1"/>
    <col min="3" max="3" width="24.1796875" style="16" customWidth="1"/>
    <col min="4" max="4" width="24.54296875" style="16" customWidth="1"/>
    <col min="5" max="5" width="18.54296875" style="16" customWidth="1"/>
    <col min="6" max="10" width="9.1796875" style="241"/>
    <col min="11" max="16384" width="9.1796875" style="16"/>
  </cols>
  <sheetData>
    <row r="1" spans="1:48" s="241" customFormat="1" ht="31.75" customHeight="1" x14ac:dyDescent="0.35"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</row>
    <row r="2" spans="1:48" s="241" customFormat="1" ht="31.75" customHeight="1" thickBot="1" x14ac:dyDescent="0.4"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</row>
    <row r="3" spans="1:48" ht="21" customHeight="1" thickBot="1" x14ac:dyDescent="0.4">
      <c r="A3" s="556" t="str">
        <f>"IMPRESA CAPOFILA " &amp; 'Quadro riassuntivo'!D12</f>
        <v xml:space="preserve">IMPRESA CAPOFILA </v>
      </c>
      <c r="B3" s="537"/>
      <c r="C3" s="537"/>
      <c r="D3" s="537"/>
      <c r="E3" s="538"/>
    </row>
    <row r="4" spans="1:48" s="7" customFormat="1" ht="21" customHeight="1" thickBot="1" x14ac:dyDescent="0.4">
      <c r="A4" s="539" t="str">
        <f>"SCHEDA COSTI PERSONALE DIPENDENTE  (STANDARD) "&amp;Anno_rendicontato</f>
        <v>SCHEDA COSTI PERSONALE DIPENDENTE  (STANDARD) 2024</v>
      </c>
      <c r="B4" s="540"/>
      <c r="C4" s="540"/>
      <c r="D4" s="540"/>
      <c r="E4" s="541"/>
      <c r="F4" s="242"/>
      <c r="G4" s="242"/>
      <c r="H4" s="242"/>
      <c r="I4" s="242"/>
      <c r="J4" s="242"/>
    </row>
    <row r="5" spans="1:48" s="32" customFormat="1" ht="19.5" customHeight="1" x14ac:dyDescent="0.25">
      <c r="A5" s="542" t="s">
        <v>25</v>
      </c>
      <c r="B5" s="545" t="s">
        <v>26</v>
      </c>
      <c r="C5" s="545" t="s">
        <v>188</v>
      </c>
      <c r="D5" s="545" t="s">
        <v>27</v>
      </c>
      <c r="E5" s="548" t="s">
        <v>28</v>
      </c>
      <c r="F5" s="243"/>
      <c r="G5" s="243"/>
      <c r="H5" s="243"/>
      <c r="I5" s="243"/>
      <c r="J5" s="243"/>
    </row>
    <row r="6" spans="1:48" s="32" customFormat="1" ht="16.5" customHeight="1" x14ac:dyDescent="0.25">
      <c r="A6" s="543"/>
      <c r="B6" s="546"/>
      <c r="C6" s="546"/>
      <c r="D6" s="546"/>
      <c r="E6" s="549"/>
      <c r="F6" s="243"/>
      <c r="G6" s="243"/>
      <c r="H6" s="243"/>
      <c r="I6" s="243"/>
      <c r="J6" s="243"/>
    </row>
    <row r="7" spans="1:48" ht="20.149999999999999" customHeight="1" x14ac:dyDescent="0.35">
      <c r="A7" s="543"/>
      <c r="B7" s="550" t="s">
        <v>136</v>
      </c>
      <c r="C7" s="546"/>
      <c r="D7" s="552" t="s">
        <v>30</v>
      </c>
      <c r="E7" s="554" t="s">
        <v>29</v>
      </c>
    </row>
    <row r="8" spans="1:48" ht="34.5" customHeight="1" thickBot="1" x14ac:dyDescent="0.4">
      <c r="A8" s="544"/>
      <c r="B8" s="551"/>
      <c r="C8" s="547"/>
      <c r="D8" s="553"/>
      <c r="E8" s="555"/>
    </row>
    <row r="9" spans="1:48" ht="16" customHeight="1" x14ac:dyDescent="0.35">
      <c r="A9" s="533" t="s">
        <v>118</v>
      </c>
      <c r="B9" s="534"/>
      <c r="C9" s="534"/>
      <c r="D9" s="534"/>
      <c r="E9" s="535"/>
    </row>
    <row r="10" spans="1:48" ht="16" customHeight="1" x14ac:dyDescent="0.35">
      <c r="A10" s="172" t="s">
        <v>31</v>
      </c>
      <c r="B10" s="121">
        <v>1</v>
      </c>
      <c r="C10" s="356">
        <v>75</v>
      </c>
      <c r="D10" s="123"/>
      <c r="E10" s="244">
        <f>C10*D10</f>
        <v>0</v>
      </c>
    </row>
    <row r="11" spans="1:48" ht="16" customHeight="1" x14ac:dyDescent="0.35">
      <c r="A11" s="245" t="s">
        <v>32</v>
      </c>
      <c r="B11" s="122"/>
      <c r="C11" s="357">
        <v>43</v>
      </c>
      <c r="D11" s="124"/>
      <c r="E11" s="246">
        <f>C11*D11</f>
        <v>0</v>
      </c>
    </row>
    <row r="12" spans="1:48" ht="16" customHeight="1" x14ac:dyDescent="0.35">
      <c r="A12" s="245" t="s">
        <v>33</v>
      </c>
      <c r="B12" s="122"/>
      <c r="C12" s="357">
        <v>27</v>
      </c>
      <c r="D12" s="124"/>
      <c r="E12" s="246">
        <f>C12*D12</f>
        <v>0</v>
      </c>
    </row>
    <row r="13" spans="1:48" ht="16" customHeight="1" thickBot="1" x14ac:dyDescent="0.4">
      <c r="A13" s="247" t="s">
        <v>34</v>
      </c>
      <c r="B13" s="248">
        <f>SUM(B10:B12)</f>
        <v>1</v>
      </c>
      <c r="C13" s="249"/>
      <c r="D13" s="248">
        <f>SUM(D10:D12)</f>
        <v>0</v>
      </c>
      <c r="E13" s="250">
        <f>SUM(E10:E12)</f>
        <v>0</v>
      </c>
    </row>
    <row r="14" spans="1:48" s="32" customFormat="1" ht="16" customHeight="1" x14ac:dyDescent="0.35">
      <c r="A14" s="533" t="s">
        <v>119</v>
      </c>
      <c r="B14" s="534"/>
      <c r="C14" s="534"/>
      <c r="D14" s="534"/>
      <c r="E14" s="535"/>
      <c r="F14" s="243"/>
      <c r="G14" s="243"/>
      <c r="H14" s="241"/>
      <c r="I14" s="243"/>
      <c r="J14" s="243"/>
    </row>
    <row r="15" spans="1:48" s="32" customFormat="1" ht="16" customHeight="1" x14ac:dyDescent="0.25">
      <c r="A15" s="172" t="s">
        <v>31</v>
      </c>
      <c r="B15" s="121"/>
      <c r="C15" s="356">
        <v>75</v>
      </c>
      <c r="D15" s="123"/>
      <c r="E15" s="251">
        <f>C15*D15</f>
        <v>0</v>
      </c>
      <c r="F15" s="243"/>
      <c r="G15" s="243"/>
      <c r="H15" s="243"/>
      <c r="I15" s="243"/>
      <c r="J15" s="243"/>
    </row>
    <row r="16" spans="1:48" s="32" customFormat="1" ht="16" customHeight="1" x14ac:dyDescent="0.25">
      <c r="A16" s="245" t="s">
        <v>32</v>
      </c>
      <c r="B16" s="122"/>
      <c r="C16" s="357">
        <v>43</v>
      </c>
      <c r="D16" s="124"/>
      <c r="E16" s="252">
        <f>C16*D16</f>
        <v>0</v>
      </c>
      <c r="F16" s="243"/>
      <c r="G16" s="243"/>
      <c r="H16" s="243"/>
      <c r="I16" s="243"/>
      <c r="J16" s="243"/>
    </row>
    <row r="17" spans="1:48" s="32" customFormat="1" ht="16" customHeight="1" x14ac:dyDescent="0.25">
      <c r="A17" s="245" t="s">
        <v>33</v>
      </c>
      <c r="B17" s="122"/>
      <c r="C17" s="357">
        <v>27</v>
      </c>
      <c r="D17" s="124"/>
      <c r="E17" s="252">
        <f>C17*D17</f>
        <v>0</v>
      </c>
      <c r="F17" s="243"/>
      <c r="G17" s="243"/>
      <c r="H17" s="243"/>
      <c r="I17" s="243"/>
      <c r="J17" s="243"/>
    </row>
    <row r="18" spans="1:48" s="32" customFormat="1" ht="16" customHeight="1" thickBot="1" x14ac:dyDescent="0.3">
      <c r="A18" s="247" t="s">
        <v>34</v>
      </c>
      <c r="B18" s="248">
        <f>SUM(B15:B17)</f>
        <v>0</v>
      </c>
      <c r="C18" s="249"/>
      <c r="D18" s="248">
        <f>SUM(D15:D17)</f>
        <v>0</v>
      </c>
      <c r="E18" s="253">
        <f>SUM(E15:E17)</f>
        <v>0</v>
      </c>
      <c r="F18" s="243"/>
      <c r="G18" s="243"/>
      <c r="H18" s="243"/>
      <c r="I18" s="243"/>
      <c r="J18" s="243"/>
    </row>
    <row r="19" spans="1:48" s="241" customFormat="1" ht="16" thickBot="1" x14ac:dyDescent="0.4">
      <c r="E19" s="254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</row>
    <row r="20" spans="1:48" s="243" customFormat="1" ht="21.65" customHeight="1" thickBot="1" x14ac:dyDescent="0.3">
      <c r="A20" s="255" t="s">
        <v>34</v>
      </c>
      <c r="B20" s="256">
        <f>B13+B18</f>
        <v>1</v>
      </c>
      <c r="C20" s="257"/>
      <c r="D20" s="256">
        <f>D13+D18</f>
        <v>0</v>
      </c>
      <c r="E20" s="258">
        <f>E13+E18</f>
        <v>0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</row>
    <row r="21" spans="1:48" s="241" customFormat="1" ht="42.65" customHeight="1" thickBot="1" x14ac:dyDescent="0.4"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</row>
    <row r="22" spans="1:48" ht="21" customHeight="1" thickBot="1" x14ac:dyDescent="0.4">
      <c r="A22" s="536" t="str">
        <f xml:space="preserve"> "IMPRESA PARTNER " &amp;'Quadro riassuntivo'!D17</f>
        <v xml:space="preserve">IMPRESA PARTNER </v>
      </c>
      <c r="B22" s="537"/>
      <c r="C22" s="537"/>
      <c r="D22" s="537"/>
      <c r="E22" s="538"/>
    </row>
    <row r="23" spans="1:48" s="7" customFormat="1" ht="21" customHeight="1" thickBot="1" x14ac:dyDescent="0.4">
      <c r="A23" s="539" t="str">
        <f>"SCHEDA COSTI PERSONALE DIPENDENTE  (STANDARD) "&amp;Anno_rendicontato</f>
        <v>SCHEDA COSTI PERSONALE DIPENDENTE  (STANDARD) 2024</v>
      </c>
      <c r="B23" s="540"/>
      <c r="C23" s="540"/>
      <c r="D23" s="540"/>
      <c r="E23" s="541"/>
      <c r="F23" s="242"/>
      <c r="G23" s="242"/>
      <c r="H23" s="242"/>
      <c r="I23" s="242"/>
      <c r="J23" s="242"/>
    </row>
    <row r="24" spans="1:48" s="32" customFormat="1" ht="19.5" customHeight="1" x14ac:dyDescent="0.25">
      <c r="A24" s="542" t="s">
        <v>25</v>
      </c>
      <c r="B24" s="545" t="s">
        <v>26</v>
      </c>
      <c r="C24" s="545" t="s">
        <v>188</v>
      </c>
      <c r="D24" s="545" t="s">
        <v>27</v>
      </c>
      <c r="E24" s="548" t="s">
        <v>28</v>
      </c>
      <c r="F24" s="243"/>
      <c r="G24" s="243"/>
      <c r="H24" s="243"/>
      <c r="I24" s="243"/>
      <c r="J24" s="243"/>
    </row>
    <row r="25" spans="1:48" s="32" customFormat="1" ht="16.5" customHeight="1" x14ac:dyDescent="0.25">
      <c r="A25" s="543"/>
      <c r="B25" s="546"/>
      <c r="C25" s="546"/>
      <c r="D25" s="546"/>
      <c r="E25" s="549"/>
      <c r="F25" s="243"/>
      <c r="G25" s="243"/>
      <c r="H25" s="243"/>
      <c r="I25" s="243"/>
      <c r="J25" s="243"/>
    </row>
    <row r="26" spans="1:48" ht="20.149999999999999" customHeight="1" x14ac:dyDescent="0.35">
      <c r="A26" s="543"/>
      <c r="B26" s="550" t="s">
        <v>136</v>
      </c>
      <c r="C26" s="546"/>
      <c r="D26" s="552" t="s">
        <v>30</v>
      </c>
      <c r="E26" s="554" t="s">
        <v>29</v>
      </c>
    </row>
    <row r="27" spans="1:48" ht="34.5" customHeight="1" thickBot="1" x14ac:dyDescent="0.4">
      <c r="A27" s="544"/>
      <c r="B27" s="551"/>
      <c r="C27" s="547"/>
      <c r="D27" s="553"/>
      <c r="E27" s="555"/>
    </row>
    <row r="28" spans="1:48" ht="16" customHeight="1" x14ac:dyDescent="0.35">
      <c r="A28" s="533" t="s">
        <v>118</v>
      </c>
      <c r="B28" s="534"/>
      <c r="C28" s="534"/>
      <c r="D28" s="534"/>
      <c r="E28" s="535"/>
    </row>
    <row r="29" spans="1:48" ht="16" customHeight="1" x14ac:dyDescent="0.35">
      <c r="A29" s="172" t="s">
        <v>31</v>
      </c>
      <c r="B29" s="121"/>
      <c r="C29" s="356">
        <v>75</v>
      </c>
      <c r="D29" s="123"/>
      <c r="E29" s="251">
        <f>C29*D29</f>
        <v>0</v>
      </c>
    </row>
    <row r="30" spans="1:48" ht="16" customHeight="1" x14ac:dyDescent="0.35">
      <c r="A30" s="245" t="s">
        <v>32</v>
      </c>
      <c r="B30" s="122"/>
      <c r="C30" s="357">
        <v>43</v>
      </c>
      <c r="D30" s="124"/>
      <c r="E30" s="252">
        <f>C30*D30</f>
        <v>0</v>
      </c>
    </row>
    <row r="31" spans="1:48" ht="16" customHeight="1" x14ac:dyDescent="0.35">
      <c r="A31" s="245" t="s">
        <v>33</v>
      </c>
      <c r="B31" s="122"/>
      <c r="C31" s="357">
        <v>27</v>
      </c>
      <c r="D31" s="124"/>
      <c r="E31" s="252">
        <f>C31*D31</f>
        <v>0</v>
      </c>
    </row>
    <row r="32" spans="1:48" ht="16" customHeight="1" thickBot="1" x14ac:dyDescent="0.4">
      <c r="A32" s="247" t="s">
        <v>34</v>
      </c>
      <c r="B32" s="248">
        <f>SUM(B29:B31)</f>
        <v>0</v>
      </c>
      <c r="C32" s="249"/>
      <c r="D32" s="248">
        <f>SUM(D29:D31)</f>
        <v>0</v>
      </c>
      <c r="E32" s="253">
        <f>SUM(E29:E31)</f>
        <v>0</v>
      </c>
    </row>
    <row r="33" spans="1:10" s="32" customFormat="1" ht="16" customHeight="1" x14ac:dyDescent="0.25">
      <c r="A33" s="533" t="s">
        <v>119</v>
      </c>
      <c r="B33" s="534"/>
      <c r="C33" s="534"/>
      <c r="D33" s="534"/>
      <c r="E33" s="535"/>
      <c r="F33" s="243"/>
      <c r="G33" s="243"/>
      <c r="H33" s="243"/>
      <c r="I33" s="243"/>
      <c r="J33" s="243"/>
    </row>
    <row r="34" spans="1:10" s="32" customFormat="1" ht="16" customHeight="1" x14ac:dyDescent="0.25">
      <c r="A34" s="172" t="s">
        <v>31</v>
      </c>
      <c r="B34" s="121"/>
      <c r="C34" s="356">
        <v>75</v>
      </c>
      <c r="D34" s="123"/>
      <c r="E34" s="251">
        <f>C34*D34</f>
        <v>0</v>
      </c>
      <c r="F34" s="243"/>
      <c r="G34" s="243"/>
      <c r="H34" s="243"/>
      <c r="I34" s="243"/>
      <c r="J34" s="243"/>
    </row>
    <row r="35" spans="1:10" s="32" customFormat="1" ht="16" customHeight="1" x14ac:dyDescent="0.25">
      <c r="A35" s="245" t="s">
        <v>32</v>
      </c>
      <c r="B35" s="122"/>
      <c r="C35" s="357">
        <v>43</v>
      </c>
      <c r="D35" s="124"/>
      <c r="E35" s="252">
        <f>C35*D35</f>
        <v>0</v>
      </c>
      <c r="F35" s="243"/>
      <c r="G35" s="243"/>
      <c r="H35" s="243"/>
      <c r="I35" s="243"/>
      <c r="J35" s="243"/>
    </row>
    <row r="36" spans="1:10" s="32" customFormat="1" ht="16" customHeight="1" x14ac:dyDescent="0.25">
      <c r="A36" s="245" t="s">
        <v>33</v>
      </c>
      <c r="B36" s="122"/>
      <c r="C36" s="357">
        <v>27</v>
      </c>
      <c r="D36" s="124"/>
      <c r="E36" s="252">
        <f>C36*D36</f>
        <v>0</v>
      </c>
      <c r="F36" s="243"/>
      <c r="G36" s="243"/>
      <c r="H36" s="243"/>
      <c r="I36" s="243"/>
      <c r="J36" s="243"/>
    </row>
    <row r="37" spans="1:10" s="32" customFormat="1" ht="16" customHeight="1" thickBot="1" x14ac:dyDescent="0.3">
      <c r="A37" s="247" t="s">
        <v>34</v>
      </c>
      <c r="B37" s="248">
        <f>SUM(B34:B36)</f>
        <v>0</v>
      </c>
      <c r="C37" s="249"/>
      <c r="D37" s="248">
        <f>SUM(D34:D36)</f>
        <v>0</v>
      </c>
      <c r="E37" s="253">
        <f>SUM(E34:E36)</f>
        <v>0</v>
      </c>
      <c r="F37" s="243"/>
      <c r="G37" s="243"/>
      <c r="H37" s="243"/>
      <c r="I37" s="243"/>
      <c r="J37" s="243"/>
    </row>
    <row r="38" spans="1:10" ht="16" thickBot="1" x14ac:dyDescent="0.4">
      <c r="E38" s="259"/>
      <c r="F38" s="16"/>
      <c r="G38" s="16"/>
      <c r="H38" s="16"/>
      <c r="I38" s="16"/>
      <c r="J38" s="16"/>
    </row>
    <row r="39" spans="1:10" s="32" customFormat="1" ht="21.65" customHeight="1" thickBot="1" x14ac:dyDescent="0.3">
      <c r="A39" s="260" t="s">
        <v>34</v>
      </c>
      <c r="B39" s="261">
        <f>B32+B37</f>
        <v>0</v>
      </c>
      <c r="C39" s="262"/>
      <c r="D39" s="261">
        <f>D32+D37</f>
        <v>0</v>
      </c>
      <c r="E39" s="263">
        <f>E32+E37</f>
        <v>0</v>
      </c>
    </row>
    <row r="40" spans="1:10" ht="42.65" customHeight="1" thickBot="1" x14ac:dyDescent="0.4">
      <c r="F40" s="16"/>
      <c r="G40" s="16"/>
      <c r="H40" s="16"/>
      <c r="I40" s="16"/>
      <c r="J40" s="16"/>
    </row>
    <row r="41" spans="1:10" ht="21" customHeight="1" thickBot="1" x14ac:dyDescent="0.4">
      <c r="A41" s="536" t="str">
        <f xml:space="preserve"> "IMPRESA PARTNER " &amp; 'Quadro riassuntivo'!D19</f>
        <v xml:space="preserve">IMPRESA PARTNER </v>
      </c>
      <c r="B41" s="537"/>
      <c r="C41" s="537"/>
      <c r="D41" s="537"/>
      <c r="E41" s="538"/>
    </row>
    <row r="42" spans="1:10" s="7" customFormat="1" ht="21" customHeight="1" thickBot="1" x14ac:dyDescent="0.4">
      <c r="A42" s="539" t="str">
        <f>"SCHEDA COSTI PERSONALE DIPENDENTE  (STANDARD) "&amp;Anno_rendicontato</f>
        <v>SCHEDA COSTI PERSONALE DIPENDENTE  (STANDARD) 2024</v>
      </c>
      <c r="B42" s="540"/>
      <c r="C42" s="540"/>
      <c r="D42" s="540"/>
      <c r="E42" s="541"/>
      <c r="F42" s="242"/>
      <c r="G42" s="242"/>
      <c r="H42" s="242"/>
      <c r="I42" s="242"/>
      <c r="J42" s="242"/>
    </row>
    <row r="43" spans="1:10" s="32" customFormat="1" ht="19.5" customHeight="1" x14ac:dyDescent="0.25">
      <c r="A43" s="542" t="s">
        <v>25</v>
      </c>
      <c r="B43" s="545" t="s">
        <v>26</v>
      </c>
      <c r="C43" s="545" t="s">
        <v>188</v>
      </c>
      <c r="D43" s="545" t="s">
        <v>27</v>
      </c>
      <c r="E43" s="548" t="s">
        <v>28</v>
      </c>
      <c r="F43" s="243"/>
      <c r="G43" s="243"/>
      <c r="H43" s="243"/>
      <c r="I43" s="243"/>
      <c r="J43" s="243"/>
    </row>
    <row r="44" spans="1:10" s="32" customFormat="1" ht="16.5" customHeight="1" x14ac:dyDescent="0.25">
      <c r="A44" s="543"/>
      <c r="B44" s="546"/>
      <c r="C44" s="546"/>
      <c r="D44" s="546"/>
      <c r="E44" s="549"/>
      <c r="F44" s="243"/>
      <c r="G44" s="243"/>
      <c r="H44" s="243"/>
      <c r="I44" s="243"/>
      <c r="J44" s="243"/>
    </row>
    <row r="45" spans="1:10" ht="20.149999999999999" customHeight="1" x14ac:dyDescent="0.35">
      <c r="A45" s="543"/>
      <c r="B45" s="550" t="s">
        <v>136</v>
      </c>
      <c r="C45" s="546"/>
      <c r="D45" s="552" t="s">
        <v>30</v>
      </c>
      <c r="E45" s="554" t="s">
        <v>29</v>
      </c>
    </row>
    <row r="46" spans="1:10" ht="34.5" customHeight="1" thickBot="1" x14ac:dyDescent="0.4">
      <c r="A46" s="544"/>
      <c r="B46" s="551"/>
      <c r="C46" s="547"/>
      <c r="D46" s="553"/>
      <c r="E46" s="555"/>
    </row>
    <row r="47" spans="1:10" ht="16" customHeight="1" x14ac:dyDescent="0.35">
      <c r="A47" s="533" t="s">
        <v>118</v>
      </c>
      <c r="B47" s="534"/>
      <c r="C47" s="534"/>
      <c r="D47" s="534"/>
      <c r="E47" s="535"/>
    </row>
    <row r="48" spans="1:10" ht="16" customHeight="1" x14ac:dyDescent="0.35">
      <c r="A48" s="172" t="s">
        <v>31</v>
      </c>
      <c r="B48" s="121"/>
      <c r="C48" s="356">
        <v>75</v>
      </c>
      <c r="D48" s="123"/>
      <c r="E48" s="244">
        <f>C48*D48</f>
        <v>0</v>
      </c>
    </row>
    <row r="49" spans="1:10" ht="16" customHeight="1" x14ac:dyDescent="0.35">
      <c r="A49" s="245" t="s">
        <v>32</v>
      </c>
      <c r="B49" s="122"/>
      <c r="C49" s="357">
        <v>43</v>
      </c>
      <c r="D49" s="124"/>
      <c r="E49" s="246">
        <f>C49*D49</f>
        <v>0</v>
      </c>
    </row>
    <row r="50" spans="1:10" ht="16" customHeight="1" x14ac:dyDescent="0.35">
      <c r="A50" s="245" t="s">
        <v>33</v>
      </c>
      <c r="B50" s="122"/>
      <c r="C50" s="357">
        <v>27</v>
      </c>
      <c r="D50" s="124"/>
      <c r="E50" s="246">
        <f>C50*D50</f>
        <v>0</v>
      </c>
    </row>
    <row r="51" spans="1:10" ht="16" customHeight="1" thickBot="1" x14ac:dyDescent="0.4">
      <c r="A51" s="247" t="s">
        <v>34</v>
      </c>
      <c r="B51" s="248">
        <f>SUM(B48:B50)</f>
        <v>0</v>
      </c>
      <c r="C51" s="249"/>
      <c r="D51" s="248">
        <f>SUM(D48:D50)</f>
        <v>0</v>
      </c>
      <c r="E51" s="250">
        <f>SUM(E48:E50)</f>
        <v>0</v>
      </c>
    </row>
    <row r="52" spans="1:10" s="32" customFormat="1" ht="16" customHeight="1" x14ac:dyDescent="0.25">
      <c r="A52" s="533" t="s">
        <v>119</v>
      </c>
      <c r="B52" s="534"/>
      <c r="C52" s="534"/>
      <c r="D52" s="534"/>
      <c r="E52" s="535"/>
      <c r="F52" s="243"/>
      <c r="G52" s="243"/>
      <c r="H52" s="243"/>
      <c r="I52" s="243"/>
      <c r="J52" s="243"/>
    </row>
    <row r="53" spans="1:10" s="32" customFormat="1" ht="16" customHeight="1" x14ac:dyDescent="0.25">
      <c r="A53" s="172" t="s">
        <v>31</v>
      </c>
      <c r="B53" s="121"/>
      <c r="C53" s="356">
        <v>75</v>
      </c>
      <c r="D53" s="123"/>
      <c r="E53" s="251">
        <f>C53*D53</f>
        <v>0</v>
      </c>
      <c r="F53" s="243"/>
      <c r="G53" s="243"/>
      <c r="H53" s="243"/>
      <c r="I53" s="243"/>
      <c r="J53" s="243"/>
    </row>
    <row r="54" spans="1:10" s="32" customFormat="1" ht="16" customHeight="1" x14ac:dyDescent="0.25">
      <c r="A54" s="245" t="s">
        <v>32</v>
      </c>
      <c r="B54" s="122"/>
      <c r="C54" s="357">
        <v>43</v>
      </c>
      <c r="D54" s="124"/>
      <c r="E54" s="252">
        <f>C54*D54</f>
        <v>0</v>
      </c>
      <c r="F54" s="243"/>
      <c r="G54" s="243"/>
      <c r="H54" s="243"/>
      <c r="I54" s="243"/>
      <c r="J54" s="243"/>
    </row>
    <row r="55" spans="1:10" s="32" customFormat="1" ht="16" customHeight="1" x14ac:dyDescent="0.25">
      <c r="A55" s="245" t="s">
        <v>33</v>
      </c>
      <c r="B55" s="122"/>
      <c r="C55" s="357">
        <v>27</v>
      </c>
      <c r="D55" s="124"/>
      <c r="E55" s="252">
        <f>C55*D55</f>
        <v>0</v>
      </c>
      <c r="F55" s="243"/>
      <c r="G55" s="243"/>
      <c r="H55" s="243"/>
      <c r="I55" s="243"/>
      <c r="J55" s="243"/>
    </row>
    <row r="56" spans="1:10" s="32" customFormat="1" ht="16" customHeight="1" thickBot="1" x14ac:dyDescent="0.3">
      <c r="A56" s="247" t="s">
        <v>34</v>
      </c>
      <c r="B56" s="248">
        <f>SUM(B53:B55)</f>
        <v>0</v>
      </c>
      <c r="C56" s="249"/>
      <c r="D56" s="248">
        <f>SUM(D53:D55)</f>
        <v>0</v>
      </c>
      <c r="E56" s="253">
        <f>SUM(E53:E55)</f>
        <v>0</v>
      </c>
      <c r="F56" s="243"/>
      <c r="G56" s="243"/>
      <c r="H56" s="243"/>
      <c r="I56" s="243"/>
      <c r="J56" s="243"/>
    </row>
    <row r="57" spans="1:10" s="241" customFormat="1" ht="16" thickBot="1" x14ac:dyDescent="0.4">
      <c r="E57" s="264"/>
    </row>
    <row r="58" spans="1:10" s="243" customFormat="1" ht="21.65" customHeight="1" thickBot="1" x14ac:dyDescent="0.3">
      <c r="A58" s="255" t="s">
        <v>34</v>
      </c>
      <c r="B58" s="256">
        <f>B51+B56</f>
        <v>0</v>
      </c>
      <c r="C58" s="257"/>
      <c r="D58" s="256">
        <f>D51+D56</f>
        <v>0</v>
      </c>
      <c r="E58" s="258">
        <f>E51+E56</f>
        <v>0</v>
      </c>
    </row>
    <row r="59" spans="1:10" s="241" customFormat="1" x14ac:dyDescent="0.35"/>
    <row r="60" spans="1:10" s="241" customFormat="1" x14ac:dyDescent="0.35"/>
    <row r="61" spans="1:10" s="241" customFormat="1" x14ac:dyDescent="0.35">
      <c r="A61" s="373" t="s">
        <v>189</v>
      </c>
      <c r="B61" s="374"/>
    </row>
    <row r="62" spans="1:10" s="241" customFormat="1" x14ac:dyDescent="0.35">
      <c r="A62" s="376" t="s">
        <v>190</v>
      </c>
      <c r="B62" s="374"/>
    </row>
    <row r="63" spans="1:10" s="241" customFormat="1" x14ac:dyDescent="0.35">
      <c r="A63" s="374" t="s">
        <v>191</v>
      </c>
      <c r="B63" s="375">
        <v>75</v>
      </c>
    </row>
    <row r="64" spans="1:10" s="241" customFormat="1" x14ac:dyDescent="0.35">
      <c r="A64" s="374" t="s">
        <v>192</v>
      </c>
      <c r="B64" s="375">
        <v>43</v>
      </c>
    </row>
    <row r="65" spans="1:2" s="241" customFormat="1" x14ac:dyDescent="0.35">
      <c r="A65" s="374" t="s">
        <v>193</v>
      </c>
      <c r="B65" s="375">
        <v>27</v>
      </c>
    </row>
    <row r="66" spans="1:2" s="241" customFormat="1" x14ac:dyDescent="0.35">
      <c r="A66" s="374"/>
      <c r="B66" s="374"/>
    </row>
    <row r="67" spans="1:2" s="241" customFormat="1" x14ac:dyDescent="0.35">
      <c r="A67" s="376" t="s">
        <v>194</v>
      </c>
      <c r="B67" s="374"/>
    </row>
    <row r="68" spans="1:2" s="241" customFormat="1" x14ac:dyDescent="0.35">
      <c r="A68" s="374" t="s">
        <v>191</v>
      </c>
      <c r="B68" s="375">
        <v>83</v>
      </c>
    </row>
    <row r="69" spans="1:2" s="241" customFormat="1" x14ac:dyDescent="0.35">
      <c r="A69" s="374" t="s">
        <v>192</v>
      </c>
      <c r="B69" s="375">
        <v>47</v>
      </c>
    </row>
    <row r="70" spans="1:2" s="241" customFormat="1" x14ac:dyDescent="0.35">
      <c r="A70" s="374" t="s">
        <v>193</v>
      </c>
      <c r="B70" s="375">
        <v>30</v>
      </c>
    </row>
    <row r="71" spans="1:2" s="241" customFormat="1" x14ac:dyDescent="0.35"/>
    <row r="72" spans="1:2" s="241" customFormat="1" x14ac:dyDescent="0.35"/>
    <row r="73" spans="1:2" s="241" customFormat="1" x14ac:dyDescent="0.35"/>
    <row r="74" spans="1:2" s="241" customFormat="1" x14ac:dyDescent="0.35"/>
    <row r="75" spans="1:2" s="241" customFormat="1" x14ac:dyDescent="0.35"/>
    <row r="76" spans="1:2" s="241" customFormat="1" x14ac:dyDescent="0.35"/>
    <row r="77" spans="1:2" s="241" customFormat="1" x14ac:dyDescent="0.35"/>
    <row r="78" spans="1:2" s="241" customFormat="1" x14ac:dyDescent="0.35"/>
    <row r="79" spans="1:2" s="241" customFormat="1" x14ac:dyDescent="0.35"/>
    <row r="80" spans="1:2" s="241" customFormat="1" x14ac:dyDescent="0.35"/>
    <row r="81" s="241" customFormat="1" x14ac:dyDescent="0.35"/>
    <row r="82" s="241" customFormat="1" x14ac:dyDescent="0.35"/>
    <row r="83" s="241" customFormat="1" x14ac:dyDescent="0.35"/>
    <row r="84" s="241" customFormat="1" x14ac:dyDescent="0.35"/>
    <row r="85" s="241" customFormat="1" x14ac:dyDescent="0.35"/>
    <row r="86" s="241" customFormat="1" x14ac:dyDescent="0.35"/>
    <row r="87" s="241" customFormat="1" x14ac:dyDescent="0.35"/>
    <row r="88" s="241" customFormat="1" x14ac:dyDescent="0.35"/>
    <row r="89" s="241" customFormat="1" x14ac:dyDescent="0.35"/>
    <row r="90" s="241" customFormat="1" x14ac:dyDescent="0.35"/>
    <row r="91" s="241" customFormat="1" x14ac:dyDescent="0.35"/>
    <row r="92" s="241" customFormat="1" x14ac:dyDescent="0.35"/>
    <row r="93" s="241" customFormat="1" x14ac:dyDescent="0.35"/>
    <row r="94" s="241" customFormat="1" x14ac:dyDescent="0.35"/>
    <row r="95" s="241" customFormat="1" x14ac:dyDescent="0.35"/>
    <row r="96" s="241" customFormat="1" x14ac:dyDescent="0.35"/>
    <row r="97" s="241" customFormat="1" x14ac:dyDescent="0.35"/>
    <row r="98" s="241" customFormat="1" x14ac:dyDescent="0.35"/>
    <row r="99" s="241" customFormat="1" x14ac:dyDescent="0.35"/>
    <row r="100" s="241" customFormat="1" x14ac:dyDescent="0.35"/>
    <row r="101" s="241" customFormat="1" x14ac:dyDescent="0.35"/>
    <row r="102" s="241" customFormat="1" x14ac:dyDescent="0.35"/>
    <row r="103" s="241" customFormat="1" x14ac:dyDescent="0.35"/>
    <row r="104" s="241" customFormat="1" x14ac:dyDescent="0.35"/>
    <row r="105" s="241" customFormat="1" x14ac:dyDescent="0.35"/>
    <row r="106" s="241" customFormat="1" x14ac:dyDescent="0.35"/>
    <row r="107" s="241" customFormat="1" x14ac:dyDescent="0.35"/>
    <row r="108" s="241" customFormat="1" x14ac:dyDescent="0.35"/>
    <row r="109" s="241" customFormat="1" x14ac:dyDescent="0.35"/>
    <row r="110" s="241" customFormat="1" x14ac:dyDescent="0.35"/>
    <row r="111" s="241" customFormat="1" x14ac:dyDescent="0.35"/>
    <row r="112" s="241" customFormat="1" x14ac:dyDescent="0.35"/>
    <row r="113" s="241" customFormat="1" x14ac:dyDescent="0.35"/>
    <row r="114" s="241" customFormat="1" x14ac:dyDescent="0.35"/>
    <row r="115" s="241" customFormat="1" x14ac:dyDescent="0.35"/>
    <row r="116" s="241" customFormat="1" x14ac:dyDescent="0.35"/>
    <row r="117" s="241" customFormat="1" x14ac:dyDescent="0.35"/>
    <row r="118" s="241" customFormat="1" x14ac:dyDescent="0.35"/>
    <row r="119" s="241" customFormat="1" x14ac:dyDescent="0.35"/>
    <row r="120" s="241" customFormat="1" x14ac:dyDescent="0.35"/>
    <row r="121" s="241" customFormat="1" x14ac:dyDescent="0.35"/>
    <row r="122" s="241" customFormat="1" x14ac:dyDescent="0.35"/>
    <row r="123" s="241" customFormat="1" x14ac:dyDescent="0.35"/>
    <row r="124" s="241" customFormat="1" x14ac:dyDescent="0.35"/>
    <row r="125" s="241" customFormat="1" x14ac:dyDescent="0.35"/>
    <row r="126" s="241" customFormat="1" x14ac:dyDescent="0.35"/>
    <row r="127" s="241" customFormat="1" x14ac:dyDescent="0.35"/>
    <row r="128" s="241" customFormat="1" x14ac:dyDescent="0.35"/>
    <row r="129" s="241" customFormat="1" x14ac:dyDescent="0.35"/>
    <row r="130" s="241" customFormat="1" x14ac:dyDescent="0.35"/>
    <row r="131" s="241" customFormat="1" x14ac:dyDescent="0.35"/>
    <row r="132" s="241" customFormat="1" x14ac:dyDescent="0.35"/>
    <row r="133" s="241" customFormat="1" x14ac:dyDescent="0.35"/>
    <row r="134" s="241" customFormat="1" x14ac:dyDescent="0.35"/>
    <row r="135" s="241" customFormat="1" x14ac:dyDescent="0.35"/>
    <row r="136" s="241" customFormat="1" x14ac:dyDescent="0.35"/>
    <row r="137" s="241" customFormat="1" x14ac:dyDescent="0.35"/>
    <row r="138" s="241" customFormat="1" x14ac:dyDescent="0.35"/>
    <row r="139" s="241" customFormat="1" x14ac:dyDescent="0.35"/>
    <row r="140" s="241" customFormat="1" x14ac:dyDescent="0.35"/>
    <row r="141" s="241" customFormat="1" x14ac:dyDescent="0.35"/>
    <row r="142" s="241" customFormat="1" x14ac:dyDescent="0.35"/>
    <row r="143" s="241" customFormat="1" x14ac:dyDescent="0.35"/>
    <row r="144" s="241" customFormat="1" x14ac:dyDescent="0.35"/>
    <row r="145" s="241" customFormat="1" x14ac:dyDescent="0.35"/>
    <row r="146" s="241" customFormat="1" x14ac:dyDescent="0.35"/>
    <row r="147" s="241" customFormat="1" x14ac:dyDescent="0.35"/>
    <row r="148" s="241" customFormat="1" x14ac:dyDescent="0.35"/>
    <row r="149" s="241" customFormat="1" x14ac:dyDescent="0.35"/>
    <row r="150" s="241" customFormat="1" x14ac:dyDescent="0.35"/>
    <row r="151" s="241" customFormat="1" x14ac:dyDescent="0.35"/>
    <row r="152" s="241" customFormat="1" x14ac:dyDescent="0.35"/>
    <row r="153" s="241" customFormat="1" x14ac:dyDescent="0.35"/>
    <row r="154" s="241" customFormat="1" x14ac:dyDescent="0.35"/>
    <row r="155" s="241" customFormat="1" x14ac:dyDescent="0.35"/>
    <row r="156" s="241" customFormat="1" x14ac:dyDescent="0.35"/>
    <row r="157" s="241" customFormat="1" x14ac:dyDescent="0.35"/>
    <row r="158" s="241" customFormat="1" x14ac:dyDescent="0.35"/>
    <row r="159" s="241" customFormat="1" x14ac:dyDescent="0.35"/>
    <row r="160" s="241" customFormat="1" x14ac:dyDescent="0.35"/>
    <row r="161" s="241" customFormat="1" x14ac:dyDescent="0.35"/>
    <row r="162" s="241" customFormat="1" x14ac:dyDescent="0.35"/>
    <row r="163" s="241" customFormat="1" x14ac:dyDescent="0.35"/>
    <row r="164" s="241" customFormat="1" x14ac:dyDescent="0.35"/>
    <row r="165" s="241" customFormat="1" x14ac:dyDescent="0.35"/>
    <row r="166" s="241" customFormat="1" x14ac:dyDescent="0.35"/>
    <row r="167" s="241" customFormat="1" x14ac:dyDescent="0.35"/>
    <row r="168" s="241" customFormat="1" x14ac:dyDescent="0.35"/>
    <row r="169" s="241" customFormat="1" x14ac:dyDescent="0.35"/>
    <row r="170" s="241" customFormat="1" x14ac:dyDescent="0.35"/>
    <row r="171" s="241" customFormat="1" x14ac:dyDescent="0.35"/>
    <row r="172" s="241" customFormat="1" x14ac:dyDescent="0.35"/>
    <row r="173" s="241" customFormat="1" x14ac:dyDescent="0.35"/>
    <row r="174" s="241" customFormat="1" x14ac:dyDescent="0.35"/>
    <row r="175" s="241" customFormat="1" x14ac:dyDescent="0.35"/>
    <row r="176" s="241" customFormat="1" x14ac:dyDescent="0.35"/>
    <row r="177" s="241" customFormat="1" x14ac:dyDescent="0.35"/>
    <row r="178" s="241" customFormat="1" x14ac:dyDescent="0.35"/>
    <row r="179" s="241" customFormat="1" x14ac:dyDescent="0.35"/>
    <row r="180" s="241" customFormat="1" x14ac:dyDescent="0.35"/>
    <row r="181" s="241" customFormat="1" x14ac:dyDescent="0.35"/>
    <row r="182" s="241" customFormat="1" x14ac:dyDescent="0.35"/>
    <row r="183" s="241" customFormat="1" x14ac:dyDescent="0.35"/>
    <row r="184" s="241" customFormat="1" x14ac:dyDescent="0.35"/>
    <row r="185" s="241" customFormat="1" x14ac:dyDescent="0.35"/>
    <row r="186" s="241" customFormat="1" x14ac:dyDescent="0.35"/>
    <row r="187" s="241" customFormat="1" x14ac:dyDescent="0.35"/>
    <row r="188" s="241" customFormat="1" x14ac:dyDescent="0.35"/>
    <row r="189" s="241" customFormat="1" x14ac:dyDescent="0.35"/>
    <row r="190" s="241" customFormat="1" x14ac:dyDescent="0.35"/>
    <row r="191" s="241" customFormat="1" x14ac:dyDescent="0.35"/>
    <row r="192" s="241" customFormat="1" x14ac:dyDescent="0.35"/>
    <row r="193" s="241" customFormat="1" x14ac:dyDescent="0.35"/>
    <row r="194" s="241" customFormat="1" x14ac:dyDescent="0.35"/>
    <row r="195" s="241" customFormat="1" x14ac:dyDescent="0.35"/>
    <row r="196" s="241" customFormat="1" x14ac:dyDescent="0.35"/>
    <row r="197" s="241" customFormat="1" x14ac:dyDescent="0.35"/>
    <row r="198" s="241" customFormat="1" x14ac:dyDescent="0.35"/>
    <row r="199" s="241" customFormat="1" x14ac:dyDescent="0.35"/>
    <row r="200" s="241" customFormat="1" x14ac:dyDescent="0.35"/>
    <row r="201" s="241" customFormat="1" x14ac:dyDescent="0.35"/>
    <row r="202" s="241" customFormat="1" x14ac:dyDescent="0.35"/>
    <row r="203" s="241" customFormat="1" x14ac:dyDescent="0.35"/>
    <row r="204" s="241" customFormat="1" x14ac:dyDescent="0.35"/>
    <row r="205" s="241" customFormat="1" x14ac:dyDescent="0.35"/>
    <row r="206" s="241" customFormat="1" x14ac:dyDescent="0.35"/>
    <row r="207" s="241" customFormat="1" x14ac:dyDescent="0.35"/>
    <row r="208" s="241" customFormat="1" x14ac:dyDescent="0.35"/>
    <row r="209" s="241" customFormat="1" x14ac:dyDescent="0.35"/>
    <row r="210" s="241" customFormat="1" x14ac:dyDescent="0.35"/>
    <row r="211" s="241" customFormat="1" x14ac:dyDescent="0.35"/>
    <row r="212" s="241" customFormat="1" x14ac:dyDescent="0.35"/>
    <row r="213" s="241" customFormat="1" x14ac:dyDescent="0.35"/>
    <row r="214" s="241" customFormat="1" x14ac:dyDescent="0.35"/>
    <row r="215" s="241" customFormat="1" x14ac:dyDescent="0.35"/>
    <row r="216" s="241" customFormat="1" x14ac:dyDescent="0.35"/>
    <row r="217" s="241" customFormat="1" x14ac:dyDescent="0.35"/>
    <row r="218" s="241" customFormat="1" x14ac:dyDescent="0.35"/>
    <row r="219" s="241" customFormat="1" x14ac:dyDescent="0.35"/>
    <row r="220" s="241" customFormat="1" x14ac:dyDescent="0.35"/>
    <row r="221" s="241" customFormat="1" x14ac:dyDescent="0.35"/>
    <row r="222" s="241" customFormat="1" x14ac:dyDescent="0.35"/>
    <row r="223" s="241" customFormat="1" x14ac:dyDescent="0.35"/>
    <row r="224" s="241" customFormat="1" x14ac:dyDescent="0.35"/>
    <row r="225" s="241" customFormat="1" x14ac:dyDescent="0.35"/>
    <row r="226" s="241" customFormat="1" x14ac:dyDescent="0.35"/>
    <row r="227" s="241" customFormat="1" x14ac:dyDescent="0.35"/>
    <row r="228" s="241" customFormat="1" x14ac:dyDescent="0.35"/>
    <row r="229" s="241" customFormat="1" x14ac:dyDescent="0.35"/>
    <row r="230" s="241" customFormat="1" x14ac:dyDescent="0.35"/>
    <row r="231" s="241" customFormat="1" x14ac:dyDescent="0.35"/>
    <row r="232" s="241" customFormat="1" x14ac:dyDescent="0.35"/>
    <row r="233" s="241" customFormat="1" x14ac:dyDescent="0.35"/>
    <row r="234" s="241" customFormat="1" x14ac:dyDescent="0.35"/>
    <row r="235" s="241" customFormat="1" x14ac:dyDescent="0.35"/>
    <row r="236" s="241" customFormat="1" x14ac:dyDescent="0.35"/>
    <row r="237" s="241" customFormat="1" x14ac:dyDescent="0.35"/>
    <row r="238" s="241" customFormat="1" x14ac:dyDescent="0.35"/>
    <row r="239" s="241" customFormat="1" x14ac:dyDescent="0.35"/>
    <row r="240" s="241" customFormat="1" x14ac:dyDescent="0.35"/>
    <row r="241" s="241" customFormat="1" x14ac:dyDescent="0.35"/>
    <row r="242" s="241" customFormat="1" x14ac:dyDescent="0.35"/>
    <row r="243" s="241" customFormat="1" x14ac:dyDescent="0.35"/>
    <row r="244" s="241" customFormat="1" x14ac:dyDescent="0.35"/>
    <row r="245" s="241" customFormat="1" x14ac:dyDescent="0.35"/>
    <row r="246" s="241" customFormat="1" x14ac:dyDescent="0.35"/>
    <row r="247" s="241" customFormat="1" x14ac:dyDescent="0.35"/>
    <row r="248" s="241" customFormat="1" x14ac:dyDescent="0.35"/>
    <row r="249" s="241" customFormat="1" x14ac:dyDescent="0.35"/>
    <row r="250" s="241" customFormat="1" x14ac:dyDescent="0.35"/>
    <row r="251" s="241" customFormat="1" x14ac:dyDescent="0.35"/>
    <row r="252" s="241" customFormat="1" x14ac:dyDescent="0.35"/>
    <row r="253" s="241" customFormat="1" x14ac:dyDescent="0.35"/>
    <row r="254" s="241" customFormat="1" x14ac:dyDescent="0.35"/>
    <row r="255" s="241" customFormat="1" x14ac:dyDescent="0.35"/>
    <row r="256" s="241" customFormat="1" x14ac:dyDescent="0.35"/>
    <row r="257" s="241" customFormat="1" x14ac:dyDescent="0.35"/>
    <row r="258" s="241" customFormat="1" x14ac:dyDescent="0.35"/>
    <row r="259" s="241" customFormat="1" x14ac:dyDescent="0.35"/>
    <row r="260" s="241" customFormat="1" x14ac:dyDescent="0.35"/>
    <row r="261" s="241" customFormat="1" x14ac:dyDescent="0.35"/>
    <row r="262" s="241" customFormat="1" x14ac:dyDescent="0.35"/>
    <row r="263" s="241" customFormat="1" x14ac:dyDescent="0.35"/>
    <row r="264" s="241" customFormat="1" x14ac:dyDescent="0.35"/>
    <row r="265" s="241" customFormat="1" x14ac:dyDescent="0.35"/>
    <row r="266" s="241" customFormat="1" x14ac:dyDescent="0.35"/>
    <row r="267" s="241" customFormat="1" x14ac:dyDescent="0.35"/>
    <row r="268" s="241" customFormat="1" x14ac:dyDescent="0.35"/>
    <row r="269" s="241" customFormat="1" x14ac:dyDescent="0.35"/>
    <row r="270" s="241" customFormat="1" x14ac:dyDescent="0.35"/>
    <row r="271" s="241" customFormat="1" x14ac:dyDescent="0.35"/>
    <row r="272" s="241" customFormat="1" x14ac:dyDescent="0.35"/>
    <row r="273" s="241" customFormat="1" x14ac:dyDescent="0.35"/>
    <row r="274" s="241" customFormat="1" x14ac:dyDescent="0.35"/>
    <row r="275" s="241" customFormat="1" x14ac:dyDescent="0.35"/>
    <row r="276" s="241" customFormat="1" x14ac:dyDescent="0.35"/>
    <row r="277" s="241" customFormat="1" x14ac:dyDescent="0.35"/>
    <row r="278" s="241" customFormat="1" x14ac:dyDescent="0.35"/>
    <row r="279" s="241" customFormat="1" x14ac:dyDescent="0.35"/>
    <row r="280" s="241" customFormat="1" x14ac:dyDescent="0.35"/>
    <row r="281" s="241" customFormat="1" x14ac:dyDescent="0.35"/>
    <row r="282" s="241" customFormat="1" x14ac:dyDescent="0.35"/>
    <row r="283" s="241" customFormat="1" x14ac:dyDescent="0.35"/>
    <row r="284" s="241" customFormat="1" x14ac:dyDescent="0.35"/>
    <row r="285" s="241" customFormat="1" x14ac:dyDescent="0.35"/>
    <row r="286" s="241" customFormat="1" x14ac:dyDescent="0.35"/>
    <row r="287" s="241" customFormat="1" x14ac:dyDescent="0.35"/>
    <row r="288" s="241" customFormat="1" x14ac:dyDescent="0.35"/>
    <row r="289" s="241" customFormat="1" x14ac:dyDescent="0.35"/>
    <row r="290" s="241" customFormat="1" x14ac:dyDescent="0.35"/>
    <row r="291" s="241" customFormat="1" x14ac:dyDescent="0.35"/>
    <row r="292" s="241" customFormat="1" x14ac:dyDescent="0.35"/>
    <row r="293" s="241" customFormat="1" x14ac:dyDescent="0.35"/>
    <row r="294" s="241" customFormat="1" x14ac:dyDescent="0.35"/>
    <row r="295" s="241" customFormat="1" x14ac:dyDescent="0.35"/>
    <row r="296" s="241" customFormat="1" x14ac:dyDescent="0.35"/>
    <row r="297" s="241" customFormat="1" x14ac:dyDescent="0.35"/>
    <row r="298" s="241" customFormat="1" x14ac:dyDescent="0.35"/>
    <row r="299" s="241" customFormat="1" x14ac:dyDescent="0.35"/>
    <row r="300" s="241" customFormat="1" x14ac:dyDescent="0.35"/>
    <row r="301" s="241" customFormat="1" x14ac:dyDescent="0.35"/>
    <row r="302" s="241" customFormat="1" x14ac:dyDescent="0.35"/>
    <row r="303" s="241" customFormat="1" x14ac:dyDescent="0.35"/>
    <row r="304" s="241" customFormat="1" x14ac:dyDescent="0.35"/>
    <row r="305" s="241" customFormat="1" x14ac:dyDescent="0.35"/>
    <row r="306" s="241" customFormat="1" x14ac:dyDescent="0.35"/>
    <row r="307" s="241" customFormat="1" x14ac:dyDescent="0.35"/>
    <row r="308" s="241" customFormat="1" x14ac:dyDescent="0.35"/>
    <row r="309" s="241" customFormat="1" x14ac:dyDescent="0.35"/>
    <row r="310" s="241" customFormat="1" x14ac:dyDescent="0.35"/>
    <row r="311" s="241" customFormat="1" x14ac:dyDescent="0.35"/>
    <row r="312" s="241" customFormat="1" x14ac:dyDescent="0.35"/>
    <row r="313" s="241" customFormat="1" x14ac:dyDescent="0.35"/>
    <row r="314" s="241" customFormat="1" x14ac:dyDescent="0.35"/>
    <row r="315" s="241" customFormat="1" x14ac:dyDescent="0.35"/>
    <row r="316" s="241" customFormat="1" x14ac:dyDescent="0.35"/>
    <row r="317" s="241" customFormat="1" x14ac:dyDescent="0.35"/>
    <row r="318" s="241" customFormat="1" x14ac:dyDescent="0.35"/>
    <row r="319" s="241" customFormat="1" x14ac:dyDescent="0.35"/>
    <row r="320" s="241" customFormat="1" x14ac:dyDescent="0.35"/>
    <row r="321" s="241" customFormat="1" x14ac:dyDescent="0.35"/>
    <row r="322" s="241" customFormat="1" x14ac:dyDescent="0.35"/>
    <row r="323" s="241" customFormat="1" x14ac:dyDescent="0.35"/>
    <row r="324" s="241" customFormat="1" x14ac:dyDescent="0.35"/>
    <row r="325" s="241" customFormat="1" x14ac:dyDescent="0.35"/>
    <row r="326" s="241" customFormat="1" x14ac:dyDescent="0.35"/>
    <row r="327" s="241" customFormat="1" x14ac:dyDescent="0.35"/>
    <row r="328" s="241" customFormat="1" x14ac:dyDescent="0.35"/>
    <row r="329" s="241" customFormat="1" x14ac:dyDescent="0.35"/>
    <row r="330" s="241" customFormat="1" x14ac:dyDescent="0.35"/>
    <row r="331" s="241" customFormat="1" x14ac:dyDescent="0.35"/>
    <row r="332" s="241" customFormat="1" x14ac:dyDescent="0.35"/>
    <row r="333" s="241" customFormat="1" x14ac:dyDescent="0.35"/>
    <row r="334" s="241" customFormat="1" x14ac:dyDescent="0.35"/>
    <row r="335" s="241" customFormat="1" x14ac:dyDescent="0.35"/>
    <row r="336" s="241" customFormat="1" x14ac:dyDescent="0.35"/>
    <row r="337" s="241" customFormat="1" x14ac:dyDescent="0.35"/>
    <row r="338" s="241" customFormat="1" x14ac:dyDescent="0.35"/>
    <row r="339" s="241" customFormat="1" x14ac:dyDescent="0.35"/>
    <row r="340" s="241" customFormat="1" x14ac:dyDescent="0.35"/>
    <row r="341" s="241" customFormat="1" x14ac:dyDescent="0.35"/>
    <row r="342" s="241" customFormat="1" x14ac:dyDescent="0.35"/>
    <row r="343" s="241" customFormat="1" x14ac:dyDescent="0.35"/>
    <row r="344" s="241" customFormat="1" x14ac:dyDescent="0.35"/>
    <row r="345" s="241" customFormat="1" x14ac:dyDescent="0.35"/>
    <row r="346" s="241" customFormat="1" x14ac:dyDescent="0.35"/>
    <row r="347" s="241" customFormat="1" x14ac:dyDescent="0.35"/>
    <row r="348" s="241" customFormat="1" x14ac:dyDescent="0.35"/>
    <row r="349" s="241" customFormat="1" x14ac:dyDescent="0.35"/>
    <row r="350" s="241" customFormat="1" x14ac:dyDescent="0.35"/>
    <row r="351" s="241" customFormat="1" x14ac:dyDescent="0.35"/>
    <row r="352" s="241" customFormat="1" x14ac:dyDescent="0.35"/>
    <row r="353" s="241" customFormat="1" x14ac:dyDescent="0.35"/>
    <row r="354" s="241" customFormat="1" x14ac:dyDescent="0.35"/>
    <row r="355" s="241" customFormat="1" x14ac:dyDescent="0.35"/>
    <row r="356" s="241" customFormat="1" x14ac:dyDescent="0.35"/>
    <row r="357" s="241" customFormat="1" x14ac:dyDescent="0.35"/>
    <row r="358" s="241" customFormat="1" x14ac:dyDescent="0.35"/>
    <row r="359" s="241" customFormat="1" x14ac:dyDescent="0.35"/>
    <row r="360" s="241" customFormat="1" x14ac:dyDescent="0.35"/>
    <row r="361" s="241" customFormat="1" x14ac:dyDescent="0.35"/>
    <row r="362" s="241" customFormat="1" x14ac:dyDescent="0.35"/>
    <row r="363" s="241" customFormat="1" x14ac:dyDescent="0.35"/>
    <row r="364" s="241" customFormat="1" x14ac:dyDescent="0.35"/>
    <row r="365" s="241" customFormat="1" x14ac:dyDescent="0.35"/>
    <row r="366" s="241" customFormat="1" x14ac:dyDescent="0.35"/>
    <row r="367" s="241" customFormat="1" x14ac:dyDescent="0.35"/>
    <row r="368" s="241" customFormat="1" x14ac:dyDescent="0.35"/>
    <row r="369" s="241" customFormat="1" x14ac:dyDescent="0.35"/>
    <row r="370" s="241" customFormat="1" x14ac:dyDescent="0.35"/>
    <row r="371" s="241" customFormat="1" x14ac:dyDescent="0.35"/>
    <row r="372" s="241" customFormat="1" x14ac:dyDescent="0.35"/>
    <row r="373" s="241" customFormat="1" x14ac:dyDescent="0.35"/>
    <row r="374" s="241" customFormat="1" x14ac:dyDescent="0.35"/>
    <row r="375" s="241" customFormat="1" x14ac:dyDescent="0.35"/>
    <row r="376" s="241" customFormat="1" x14ac:dyDescent="0.35"/>
    <row r="377" s="241" customFormat="1" x14ac:dyDescent="0.35"/>
    <row r="378" s="241" customFormat="1" x14ac:dyDescent="0.35"/>
    <row r="379" s="241" customFormat="1" x14ac:dyDescent="0.35"/>
    <row r="380" s="241" customFormat="1" x14ac:dyDescent="0.35"/>
    <row r="381" s="241" customFormat="1" x14ac:dyDescent="0.35"/>
    <row r="382" s="241" customFormat="1" x14ac:dyDescent="0.35"/>
    <row r="383" s="241" customFormat="1" x14ac:dyDescent="0.35"/>
    <row r="384" s="241" customFormat="1" x14ac:dyDescent="0.35"/>
    <row r="385" s="241" customFormat="1" x14ac:dyDescent="0.35"/>
    <row r="386" s="241" customFormat="1" x14ac:dyDescent="0.35"/>
    <row r="387" s="241" customFormat="1" x14ac:dyDescent="0.35"/>
    <row r="388" s="241" customFormat="1" x14ac:dyDescent="0.35"/>
    <row r="389" s="241" customFormat="1" x14ac:dyDescent="0.35"/>
    <row r="390" s="241" customFormat="1" x14ac:dyDescent="0.35"/>
    <row r="391" s="241" customFormat="1" x14ac:dyDescent="0.35"/>
    <row r="392" s="241" customFormat="1" x14ac:dyDescent="0.35"/>
    <row r="393" s="241" customFormat="1" x14ac:dyDescent="0.35"/>
    <row r="394" s="241" customFormat="1" x14ac:dyDescent="0.35"/>
    <row r="395" s="241" customFormat="1" x14ac:dyDescent="0.35"/>
    <row r="396" s="241" customFormat="1" x14ac:dyDescent="0.35"/>
    <row r="397" s="241" customFormat="1" x14ac:dyDescent="0.35"/>
    <row r="398" s="241" customFormat="1" x14ac:dyDescent="0.35"/>
    <row r="399" s="241" customFormat="1" x14ac:dyDescent="0.35"/>
    <row r="400" s="241" customFormat="1" x14ac:dyDescent="0.35"/>
    <row r="401" s="241" customFormat="1" x14ac:dyDescent="0.35"/>
    <row r="402" s="241" customFormat="1" x14ac:dyDescent="0.35"/>
    <row r="403" s="241" customFormat="1" x14ac:dyDescent="0.35"/>
    <row r="404" s="241" customFormat="1" x14ac:dyDescent="0.35"/>
    <row r="405" s="241" customFormat="1" x14ac:dyDescent="0.35"/>
    <row r="406" s="241" customFormat="1" x14ac:dyDescent="0.35"/>
    <row r="407" s="241" customFormat="1" x14ac:dyDescent="0.35"/>
    <row r="408" s="241" customFormat="1" x14ac:dyDescent="0.35"/>
    <row r="409" s="241" customFormat="1" x14ac:dyDescent="0.35"/>
    <row r="410" s="241" customFormat="1" x14ac:dyDescent="0.35"/>
    <row r="411" s="241" customFormat="1" x14ac:dyDescent="0.35"/>
    <row r="412" s="241" customFormat="1" x14ac:dyDescent="0.35"/>
    <row r="413" s="241" customFormat="1" x14ac:dyDescent="0.35"/>
    <row r="414" s="241" customFormat="1" x14ac:dyDescent="0.35"/>
    <row r="415" s="241" customFormat="1" x14ac:dyDescent="0.35"/>
    <row r="416" s="241" customFormat="1" x14ac:dyDescent="0.35"/>
    <row r="417" s="241" customFormat="1" x14ac:dyDescent="0.35"/>
    <row r="418" s="241" customFormat="1" x14ac:dyDescent="0.35"/>
    <row r="419" s="241" customFormat="1" x14ac:dyDescent="0.35"/>
    <row r="420" s="241" customFormat="1" x14ac:dyDescent="0.35"/>
    <row r="421" s="241" customFormat="1" x14ac:dyDescent="0.35"/>
    <row r="422" s="241" customFormat="1" x14ac:dyDescent="0.35"/>
    <row r="423" s="241" customFormat="1" x14ac:dyDescent="0.35"/>
    <row r="424" s="241" customFormat="1" x14ac:dyDescent="0.35"/>
    <row r="425" s="241" customFormat="1" x14ac:dyDescent="0.35"/>
    <row r="426" s="241" customFormat="1" x14ac:dyDescent="0.35"/>
    <row r="427" s="241" customFormat="1" x14ac:dyDescent="0.35"/>
    <row r="428" s="241" customFormat="1" x14ac:dyDescent="0.35"/>
    <row r="429" s="241" customFormat="1" x14ac:dyDescent="0.35"/>
    <row r="430" s="241" customFormat="1" x14ac:dyDescent="0.35"/>
    <row r="431" s="241" customFormat="1" x14ac:dyDescent="0.35"/>
    <row r="432" s="241" customFormat="1" x14ac:dyDescent="0.35"/>
    <row r="433" s="241" customFormat="1" x14ac:dyDescent="0.35"/>
    <row r="434" s="241" customFormat="1" x14ac:dyDescent="0.35"/>
    <row r="435" s="241" customFormat="1" x14ac:dyDescent="0.35"/>
    <row r="436" s="241" customFormat="1" x14ac:dyDescent="0.35"/>
    <row r="437" s="241" customFormat="1" x14ac:dyDescent="0.35"/>
    <row r="438" s="241" customFormat="1" x14ac:dyDescent="0.35"/>
    <row r="439" s="241" customFormat="1" x14ac:dyDescent="0.35"/>
    <row r="440" s="241" customFormat="1" x14ac:dyDescent="0.35"/>
    <row r="441" s="241" customFormat="1" x14ac:dyDescent="0.35"/>
    <row r="442" s="241" customFormat="1" x14ac:dyDescent="0.35"/>
    <row r="443" s="241" customFormat="1" x14ac:dyDescent="0.35"/>
    <row r="444" s="241" customFormat="1" x14ac:dyDescent="0.35"/>
    <row r="445" s="241" customFormat="1" x14ac:dyDescent="0.35"/>
    <row r="446" s="241" customFormat="1" x14ac:dyDescent="0.35"/>
    <row r="447" s="241" customFormat="1" x14ac:dyDescent="0.35"/>
    <row r="448" s="241" customFormat="1" x14ac:dyDescent="0.35"/>
    <row r="449" spans="6:48" s="241" customFormat="1" x14ac:dyDescent="0.35"/>
    <row r="450" spans="6:48" s="241" customFormat="1" x14ac:dyDescent="0.35"/>
    <row r="451" spans="6:48" s="241" customFormat="1" x14ac:dyDescent="0.35"/>
    <row r="452" spans="6:48" s="241" customFormat="1" x14ac:dyDescent="0.35"/>
    <row r="453" spans="6:48" s="241" customFormat="1" x14ac:dyDescent="0.35"/>
    <row r="454" spans="6:48" s="241" customFormat="1" x14ac:dyDescent="0.35"/>
    <row r="455" spans="6:48" s="265" customFormat="1" x14ac:dyDescent="0.35">
      <c r="F455" s="241"/>
      <c r="G455" s="241"/>
      <c r="H455" s="241"/>
      <c r="I455" s="241"/>
      <c r="J455" s="241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F455" s="16"/>
      <c r="AG455" s="16"/>
      <c r="AH455" s="16"/>
      <c r="AI455" s="16"/>
      <c r="AJ455" s="16"/>
      <c r="AK455" s="16"/>
      <c r="AL455" s="16"/>
      <c r="AM455" s="16"/>
      <c r="AN455" s="16"/>
      <c r="AO455" s="16"/>
      <c r="AP455" s="16"/>
      <c r="AQ455" s="16"/>
      <c r="AR455" s="16"/>
      <c r="AS455" s="16"/>
      <c r="AT455" s="16"/>
      <c r="AU455" s="16"/>
      <c r="AV455" s="16"/>
    </row>
    <row r="456" spans="6:48" s="265" customFormat="1" x14ac:dyDescent="0.35">
      <c r="F456" s="241"/>
      <c r="G456" s="241"/>
      <c r="H456" s="241"/>
      <c r="I456" s="241"/>
      <c r="J456" s="241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F456" s="16"/>
      <c r="AG456" s="16"/>
      <c r="AH456" s="16"/>
      <c r="AI456" s="16"/>
      <c r="AJ456" s="16"/>
      <c r="AK456" s="16"/>
      <c r="AL456" s="16"/>
      <c r="AM456" s="16"/>
      <c r="AN456" s="16"/>
      <c r="AO456" s="16"/>
      <c r="AP456" s="16"/>
      <c r="AQ456" s="16"/>
      <c r="AR456" s="16"/>
      <c r="AS456" s="16"/>
      <c r="AT456" s="16"/>
      <c r="AU456" s="16"/>
      <c r="AV456" s="16"/>
    </row>
    <row r="457" spans="6:48" s="265" customFormat="1" x14ac:dyDescent="0.35">
      <c r="F457" s="241"/>
      <c r="G457" s="241"/>
      <c r="H457" s="241"/>
      <c r="I457" s="241"/>
      <c r="J457" s="241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F457" s="16"/>
      <c r="AG457" s="16"/>
      <c r="AH457" s="16"/>
      <c r="AI457" s="16"/>
      <c r="AJ457" s="16"/>
      <c r="AK457" s="16"/>
      <c r="AL457" s="16"/>
      <c r="AM457" s="16"/>
      <c r="AN457" s="16"/>
      <c r="AO457" s="16"/>
      <c r="AP457" s="16"/>
      <c r="AQ457" s="16"/>
      <c r="AR457" s="16"/>
      <c r="AS457" s="16"/>
      <c r="AT457" s="16"/>
      <c r="AU457" s="16"/>
      <c r="AV457" s="16"/>
    </row>
    <row r="458" spans="6:48" s="265" customFormat="1" x14ac:dyDescent="0.35">
      <c r="F458" s="241"/>
      <c r="G458" s="241"/>
      <c r="H458" s="241"/>
      <c r="I458" s="241"/>
      <c r="J458" s="241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/>
      <c r="AM458" s="16"/>
      <c r="AN458" s="16"/>
      <c r="AO458" s="16"/>
      <c r="AP458" s="16"/>
      <c r="AQ458" s="16"/>
      <c r="AR458" s="16"/>
      <c r="AS458" s="16"/>
      <c r="AT458" s="16"/>
      <c r="AU458" s="16"/>
      <c r="AV458" s="16"/>
    </row>
    <row r="459" spans="6:48" s="265" customFormat="1" x14ac:dyDescent="0.35">
      <c r="F459" s="241"/>
      <c r="G459" s="241"/>
      <c r="H459" s="241"/>
      <c r="I459" s="241"/>
      <c r="J459" s="241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F459" s="16"/>
      <c r="AG459" s="16"/>
      <c r="AH459" s="16"/>
      <c r="AI459" s="16"/>
      <c r="AJ459" s="16"/>
      <c r="AK459" s="16"/>
      <c r="AL459" s="16"/>
      <c r="AM459" s="16"/>
      <c r="AN459" s="16"/>
      <c r="AO459" s="16"/>
      <c r="AP459" s="16"/>
      <c r="AQ459" s="16"/>
      <c r="AR459" s="16"/>
      <c r="AS459" s="16"/>
      <c r="AT459" s="16"/>
      <c r="AU459" s="16"/>
      <c r="AV459" s="16"/>
    </row>
    <row r="460" spans="6:48" s="265" customFormat="1" x14ac:dyDescent="0.35">
      <c r="F460" s="241"/>
      <c r="G460" s="241"/>
      <c r="H460" s="241"/>
      <c r="I460" s="241"/>
      <c r="J460" s="241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F460" s="16"/>
      <c r="AG460" s="16"/>
      <c r="AH460" s="16"/>
      <c r="AI460" s="16"/>
      <c r="AJ460" s="16"/>
      <c r="AK460" s="16"/>
      <c r="AL460" s="16"/>
      <c r="AM460" s="16"/>
      <c r="AN460" s="16"/>
      <c r="AO460" s="16"/>
      <c r="AP460" s="16"/>
      <c r="AQ460" s="16"/>
      <c r="AR460" s="16"/>
      <c r="AS460" s="16"/>
      <c r="AT460" s="16"/>
      <c r="AU460" s="16"/>
      <c r="AV460" s="16"/>
    </row>
    <row r="461" spans="6:48" s="265" customFormat="1" x14ac:dyDescent="0.35">
      <c r="F461" s="241"/>
      <c r="G461" s="241"/>
      <c r="H461" s="241"/>
      <c r="I461" s="241"/>
      <c r="J461" s="241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F461" s="16"/>
      <c r="AG461" s="16"/>
      <c r="AH461" s="16"/>
      <c r="AI461" s="16"/>
      <c r="AJ461" s="16"/>
      <c r="AK461" s="16"/>
      <c r="AL461" s="16"/>
      <c r="AM461" s="16"/>
      <c r="AN461" s="16"/>
      <c r="AO461" s="16"/>
      <c r="AP461" s="16"/>
      <c r="AQ461" s="16"/>
      <c r="AR461" s="16"/>
      <c r="AS461" s="16"/>
      <c r="AT461" s="16"/>
      <c r="AU461" s="16"/>
      <c r="AV461" s="16"/>
    </row>
    <row r="462" spans="6:48" s="265" customFormat="1" x14ac:dyDescent="0.35">
      <c r="F462" s="241"/>
      <c r="G462" s="241"/>
      <c r="H462" s="241"/>
      <c r="I462" s="241"/>
      <c r="J462" s="241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6"/>
      <c r="AR462" s="16"/>
      <c r="AS462" s="16"/>
      <c r="AT462" s="16"/>
      <c r="AU462" s="16"/>
      <c r="AV462" s="16"/>
    </row>
    <row r="463" spans="6:48" s="265" customFormat="1" x14ac:dyDescent="0.35">
      <c r="F463" s="241"/>
      <c r="G463" s="241"/>
      <c r="H463" s="241"/>
      <c r="I463" s="241"/>
      <c r="J463" s="241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F463" s="16"/>
      <c r="AG463" s="16"/>
      <c r="AH463" s="16"/>
      <c r="AI463" s="16"/>
      <c r="AJ463" s="16"/>
      <c r="AK463" s="16"/>
      <c r="AL463" s="16"/>
      <c r="AM463" s="16"/>
      <c r="AN463" s="16"/>
      <c r="AO463" s="16"/>
      <c r="AP463" s="16"/>
      <c r="AQ463" s="16"/>
      <c r="AR463" s="16"/>
      <c r="AS463" s="16"/>
      <c r="AT463" s="16"/>
      <c r="AU463" s="16"/>
      <c r="AV463" s="16"/>
    </row>
    <row r="464" spans="6:48" s="265" customFormat="1" x14ac:dyDescent="0.35">
      <c r="F464" s="241"/>
      <c r="G464" s="241"/>
      <c r="H464" s="241"/>
      <c r="I464" s="241"/>
      <c r="J464" s="241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F464" s="16"/>
      <c r="AG464" s="16"/>
      <c r="AH464" s="16"/>
      <c r="AI464" s="16"/>
      <c r="AJ464" s="16"/>
      <c r="AK464" s="16"/>
      <c r="AL464" s="16"/>
      <c r="AM464" s="16"/>
      <c r="AN464" s="16"/>
      <c r="AO464" s="16"/>
      <c r="AP464" s="16"/>
      <c r="AQ464" s="16"/>
      <c r="AR464" s="16"/>
      <c r="AS464" s="16"/>
      <c r="AT464" s="16"/>
      <c r="AU464" s="16"/>
      <c r="AV464" s="16"/>
    </row>
    <row r="465" spans="6:48" s="265" customFormat="1" x14ac:dyDescent="0.35">
      <c r="F465" s="241"/>
      <c r="G465" s="241"/>
      <c r="H465" s="241"/>
      <c r="I465" s="241"/>
      <c r="J465" s="241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F465" s="16"/>
      <c r="AG465" s="16"/>
      <c r="AH465" s="16"/>
      <c r="AI465" s="16"/>
      <c r="AJ465" s="16"/>
      <c r="AK465" s="16"/>
      <c r="AL465" s="16"/>
      <c r="AM465" s="16"/>
      <c r="AN465" s="16"/>
      <c r="AO465" s="16"/>
      <c r="AP465" s="16"/>
      <c r="AQ465" s="16"/>
      <c r="AR465" s="16"/>
      <c r="AS465" s="16"/>
      <c r="AT465" s="16"/>
      <c r="AU465" s="16"/>
      <c r="AV465" s="16"/>
    </row>
    <row r="466" spans="6:48" s="265" customFormat="1" x14ac:dyDescent="0.35">
      <c r="F466" s="241"/>
      <c r="G466" s="241"/>
      <c r="H466" s="241"/>
      <c r="I466" s="241"/>
      <c r="J466" s="241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F466" s="16"/>
      <c r="AG466" s="16"/>
      <c r="AH466" s="16"/>
      <c r="AI466" s="16"/>
      <c r="AJ466" s="16"/>
      <c r="AK466" s="16"/>
      <c r="AL466" s="16"/>
      <c r="AM466" s="16"/>
      <c r="AN466" s="16"/>
      <c r="AO466" s="16"/>
      <c r="AP466" s="16"/>
      <c r="AQ466" s="16"/>
      <c r="AR466" s="16"/>
      <c r="AS466" s="16"/>
      <c r="AT466" s="16"/>
      <c r="AU466" s="16"/>
      <c r="AV466" s="16"/>
    </row>
    <row r="467" spans="6:48" s="265" customFormat="1" x14ac:dyDescent="0.35">
      <c r="F467" s="241"/>
      <c r="G467" s="241"/>
      <c r="H467" s="241"/>
      <c r="I467" s="241"/>
      <c r="J467" s="241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F467" s="16"/>
      <c r="AG467" s="16"/>
      <c r="AH467" s="16"/>
      <c r="AI467" s="16"/>
      <c r="AJ467" s="16"/>
      <c r="AK467" s="16"/>
      <c r="AL467" s="16"/>
      <c r="AM467" s="16"/>
      <c r="AN467" s="16"/>
      <c r="AO467" s="16"/>
      <c r="AP467" s="16"/>
      <c r="AQ467" s="16"/>
      <c r="AR467" s="16"/>
      <c r="AS467" s="16"/>
      <c r="AT467" s="16"/>
      <c r="AU467" s="16"/>
      <c r="AV467" s="16"/>
    </row>
    <row r="468" spans="6:48" s="265" customFormat="1" x14ac:dyDescent="0.35">
      <c r="F468" s="241"/>
      <c r="G468" s="241"/>
      <c r="H468" s="241"/>
      <c r="I468" s="241"/>
      <c r="J468" s="241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F468" s="16"/>
      <c r="AG468" s="16"/>
      <c r="AH468" s="16"/>
      <c r="AI468" s="16"/>
      <c r="AJ468" s="16"/>
      <c r="AK468" s="16"/>
      <c r="AL468" s="16"/>
      <c r="AM468" s="16"/>
      <c r="AN468" s="16"/>
      <c r="AO468" s="16"/>
      <c r="AP468" s="16"/>
      <c r="AQ468" s="16"/>
      <c r="AR468" s="16"/>
      <c r="AS468" s="16"/>
      <c r="AT468" s="16"/>
      <c r="AU468" s="16"/>
      <c r="AV468" s="16"/>
    </row>
    <row r="469" spans="6:48" s="265" customFormat="1" x14ac:dyDescent="0.35">
      <c r="F469" s="241"/>
      <c r="G469" s="241"/>
      <c r="H469" s="241"/>
      <c r="I469" s="241"/>
      <c r="J469" s="241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F469" s="16"/>
      <c r="AG469" s="16"/>
      <c r="AH469" s="16"/>
      <c r="AI469" s="16"/>
      <c r="AJ469" s="16"/>
      <c r="AK469" s="16"/>
      <c r="AL469" s="16"/>
      <c r="AM469" s="16"/>
      <c r="AN469" s="16"/>
      <c r="AO469" s="16"/>
      <c r="AP469" s="16"/>
      <c r="AQ469" s="16"/>
      <c r="AR469" s="16"/>
      <c r="AS469" s="16"/>
      <c r="AT469" s="16"/>
      <c r="AU469" s="16"/>
      <c r="AV469" s="16"/>
    </row>
    <row r="470" spans="6:48" s="265" customFormat="1" x14ac:dyDescent="0.35">
      <c r="F470" s="241"/>
      <c r="G470" s="241"/>
      <c r="H470" s="241"/>
      <c r="I470" s="241"/>
      <c r="J470" s="241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F470" s="16"/>
      <c r="AG470" s="16"/>
      <c r="AH470" s="16"/>
      <c r="AI470" s="16"/>
      <c r="AJ470" s="16"/>
      <c r="AK470" s="16"/>
      <c r="AL470" s="16"/>
      <c r="AM470" s="16"/>
      <c r="AN470" s="16"/>
      <c r="AO470" s="16"/>
      <c r="AP470" s="16"/>
      <c r="AQ470" s="16"/>
      <c r="AR470" s="16"/>
      <c r="AS470" s="16"/>
      <c r="AT470" s="16"/>
      <c r="AU470" s="16"/>
      <c r="AV470" s="16"/>
    </row>
    <row r="471" spans="6:48" s="265" customFormat="1" x14ac:dyDescent="0.35">
      <c r="F471" s="241"/>
      <c r="G471" s="241"/>
      <c r="H471" s="241"/>
      <c r="I471" s="241"/>
      <c r="J471" s="241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F471" s="16"/>
      <c r="AG471" s="16"/>
      <c r="AH471" s="16"/>
      <c r="AI471" s="16"/>
      <c r="AJ471" s="16"/>
      <c r="AK471" s="16"/>
      <c r="AL471" s="16"/>
      <c r="AM471" s="16"/>
      <c r="AN471" s="16"/>
      <c r="AO471" s="16"/>
      <c r="AP471" s="16"/>
      <c r="AQ471" s="16"/>
      <c r="AR471" s="16"/>
      <c r="AS471" s="16"/>
      <c r="AT471" s="16"/>
      <c r="AU471" s="16"/>
      <c r="AV471" s="16"/>
    </row>
    <row r="472" spans="6:48" s="265" customFormat="1" x14ac:dyDescent="0.35">
      <c r="F472" s="241"/>
      <c r="G472" s="241"/>
      <c r="H472" s="241"/>
      <c r="I472" s="241"/>
      <c r="J472" s="241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F472" s="16"/>
      <c r="AG472" s="16"/>
      <c r="AH472" s="16"/>
      <c r="AI472" s="16"/>
      <c r="AJ472" s="16"/>
      <c r="AK472" s="16"/>
      <c r="AL472" s="16"/>
      <c r="AM472" s="16"/>
      <c r="AN472" s="16"/>
      <c r="AO472" s="16"/>
      <c r="AP472" s="16"/>
      <c r="AQ472" s="16"/>
      <c r="AR472" s="16"/>
      <c r="AS472" s="16"/>
      <c r="AT472" s="16"/>
      <c r="AU472" s="16"/>
      <c r="AV472" s="16"/>
    </row>
    <row r="473" spans="6:48" s="265" customFormat="1" x14ac:dyDescent="0.35">
      <c r="F473" s="241"/>
      <c r="G473" s="241"/>
      <c r="H473" s="241"/>
      <c r="I473" s="241"/>
      <c r="J473" s="241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F473" s="16"/>
      <c r="AG473" s="16"/>
      <c r="AH473" s="16"/>
      <c r="AI473" s="16"/>
      <c r="AJ473" s="16"/>
      <c r="AK473" s="16"/>
      <c r="AL473" s="16"/>
      <c r="AM473" s="16"/>
      <c r="AN473" s="16"/>
      <c r="AO473" s="16"/>
      <c r="AP473" s="16"/>
      <c r="AQ473" s="16"/>
      <c r="AR473" s="16"/>
      <c r="AS473" s="16"/>
      <c r="AT473" s="16"/>
      <c r="AU473" s="16"/>
      <c r="AV473" s="16"/>
    </row>
    <row r="474" spans="6:48" s="265" customFormat="1" x14ac:dyDescent="0.35">
      <c r="F474" s="241"/>
      <c r="G474" s="241"/>
      <c r="H474" s="241"/>
      <c r="I474" s="241"/>
      <c r="J474" s="241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F474" s="16"/>
      <c r="AG474" s="16"/>
      <c r="AH474" s="16"/>
      <c r="AI474" s="16"/>
      <c r="AJ474" s="16"/>
      <c r="AK474" s="16"/>
      <c r="AL474" s="16"/>
      <c r="AM474" s="16"/>
      <c r="AN474" s="16"/>
      <c r="AO474" s="16"/>
      <c r="AP474" s="16"/>
      <c r="AQ474" s="16"/>
      <c r="AR474" s="16"/>
      <c r="AS474" s="16"/>
      <c r="AT474" s="16"/>
      <c r="AU474" s="16"/>
      <c r="AV474" s="16"/>
    </row>
    <row r="475" spans="6:48" s="265" customFormat="1" x14ac:dyDescent="0.35">
      <c r="F475" s="241"/>
      <c r="G475" s="241"/>
      <c r="H475" s="241"/>
      <c r="I475" s="241"/>
      <c r="J475" s="241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F475" s="16"/>
      <c r="AG475" s="16"/>
      <c r="AH475" s="16"/>
      <c r="AI475" s="16"/>
      <c r="AJ475" s="16"/>
      <c r="AK475" s="16"/>
      <c r="AL475" s="16"/>
      <c r="AM475" s="16"/>
      <c r="AN475" s="16"/>
      <c r="AO475" s="16"/>
      <c r="AP475" s="16"/>
      <c r="AQ475" s="16"/>
      <c r="AR475" s="16"/>
      <c r="AS475" s="16"/>
      <c r="AT475" s="16"/>
      <c r="AU475" s="16"/>
      <c r="AV475" s="16"/>
    </row>
    <row r="476" spans="6:48" s="265" customFormat="1" x14ac:dyDescent="0.35">
      <c r="F476" s="241"/>
      <c r="G476" s="241"/>
      <c r="H476" s="241"/>
      <c r="I476" s="241"/>
      <c r="J476" s="241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F476" s="16"/>
      <c r="AG476" s="16"/>
      <c r="AH476" s="16"/>
      <c r="AI476" s="16"/>
      <c r="AJ476" s="16"/>
      <c r="AK476" s="16"/>
      <c r="AL476" s="16"/>
      <c r="AM476" s="16"/>
      <c r="AN476" s="16"/>
      <c r="AO476" s="16"/>
      <c r="AP476" s="16"/>
      <c r="AQ476" s="16"/>
      <c r="AR476" s="16"/>
      <c r="AS476" s="16"/>
      <c r="AT476" s="16"/>
      <c r="AU476" s="16"/>
      <c r="AV476" s="16"/>
    </row>
    <row r="477" spans="6:48" s="265" customFormat="1" x14ac:dyDescent="0.35">
      <c r="F477" s="241"/>
      <c r="G477" s="241"/>
      <c r="H477" s="241"/>
      <c r="I477" s="241"/>
      <c r="J477" s="241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F477" s="16"/>
      <c r="AG477" s="16"/>
      <c r="AH477" s="16"/>
      <c r="AI477" s="16"/>
      <c r="AJ477" s="16"/>
      <c r="AK477" s="16"/>
      <c r="AL477" s="16"/>
      <c r="AM477" s="16"/>
      <c r="AN477" s="16"/>
      <c r="AO477" s="16"/>
      <c r="AP477" s="16"/>
      <c r="AQ477" s="16"/>
      <c r="AR477" s="16"/>
      <c r="AS477" s="16"/>
      <c r="AT477" s="16"/>
      <c r="AU477" s="16"/>
      <c r="AV477" s="16"/>
    </row>
    <row r="478" spans="6:48" s="265" customFormat="1" x14ac:dyDescent="0.35">
      <c r="F478" s="241"/>
      <c r="G478" s="241"/>
      <c r="H478" s="241"/>
      <c r="I478" s="241"/>
      <c r="J478" s="241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F478" s="16"/>
      <c r="AG478" s="16"/>
      <c r="AH478" s="16"/>
      <c r="AI478" s="16"/>
      <c r="AJ478" s="16"/>
      <c r="AK478" s="16"/>
      <c r="AL478" s="16"/>
      <c r="AM478" s="16"/>
      <c r="AN478" s="16"/>
      <c r="AO478" s="16"/>
      <c r="AP478" s="16"/>
      <c r="AQ478" s="16"/>
      <c r="AR478" s="16"/>
      <c r="AS478" s="16"/>
      <c r="AT478" s="16"/>
      <c r="AU478" s="16"/>
      <c r="AV478" s="16"/>
    </row>
    <row r="479" spans="6:48" s="265" customFormat="1" x14ac:dyDescent="0.35">
      <c r="F479" s="241"/>
      <c r="G479" s="241"/>
      <c r="H479" s="241"/>
      <c r="I479" s="241"/>
      <c r="J479" s="241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F479" s="16"/>
      <c r="AG479" s="16"/>
      <c r="AH479" s="16"/>
      <c r="AI479" s="16"/>
      <c r="AJ479" s="16"/>
      <c r="AK479" s="16"/>
      <c r="AL479" s="16"/>
      <c r="AM479" s="16"/>
      <c r="AN479" s="16"/>
      <c r="AO479" s="16"/>
      <c r="AP479" s="16"/>
      <c r="AQ479" s="16"/>
      <c r="AR479" s="16"/>
      <c r="AS479" s="16"/>
      <c r="AT479" s="16"/>
      <c r="AU479" s="16"/>
      <c r="AV479" s="16"/>
    </row>
    <row r="480" spans="6:48" s="265" customFormat="1" x14ac:dyDescent="0.35">
      <c r="F480" s="241"/>
      <c r="G480" s="241"/>
      <c r="H480" s="241"/>
      <c r="I480" s="241"/>
      <c r="J480" s="241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F480" s="16"/>
      <c r="AG480" s="16"/>
      <c r="AH480" s="16"/>
      <c r="AI480" s="16"/>
      <c r="AJ480" s="16"/>
      <c r="AK480" s="16"/>
      <c r="AL480" s="16"/>
      <c r="AM480" s="16"/>
      <c r="AN480" s="16"/>
      <c r="AO480" s="16"/>
      <c r="AP480" s="16"/>
      <c r="AQ480" s="16"/>
      <c r="AR480" s="16"/>
      <c r="AS480" s="16"/>
      <c r="AT480" s="16"/>
      <c r="AU480" s="16"/>
      <c r="AV480" s="16"/>
    </row>
    <row r="481" spans="6:48" s="265" customFormat="1" x14ac:dyDescent="0.35">
      <c r="F481" s="241"/>
      <c r="G481" s="241"/>
      <c r="H481" s="241"/>
      <c r="I481" s="241"/>
      <c r="J481" s="241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F481" s="16"/>
      <c r="AG481" s="16"/>
      <c r="AH481" s="16"/>
      <c r="AI481" s="16"/>
      <c r="AJ481" s="16"/>
      <c r="AK481" s="16"/>
      <c r="AL481" s="16"/>
      <c r="AM481" s="16"/>
      <c r="AN481" s="16"/>
      <c r="AO481" s="16"/>
      <c r="AP481" s="16"/>
      <c r="AQ481" s="16"/>
      <c r="AR481" s="16"/>
      <c r="AS481" s="16"/>
      <c r="AT481" s="16"/>
      <c r="AU481" s="16"/>
      <c r="AV481" s="16"/>
    </row>
    <row r="482" spans="6:48" s="265" customFormat="1" x14ac:dyDescent="0.35">
      <c r="F482" s="241"/>
      <c r="G482" s="241"/>
      <c r="H482" s="241"/>
      <c r="I482" s="241"/>
      <c r="J482" s="241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F482" s="16"/>
      <c r="AG482" s="16"/>
      <c r="AH482" s="16"/>
      <c r="AI482" s="16"/>
      <c r="AJ482" s="16"/>
      <c r="AK482" s="16"/>
      <c r="AL482" s="16"/>
      <c r="AM482" s="16"/>
      <c r="AN482" s="16"/>
      <c r="AO482" s="16"/>
      <c r="AP482" s="16"/>
      <c r="AQ482" s="16"/>
      <c r="AR482" s="16"/>
      <c r="AS482" s="16"/>
      <c r="AT482" s="16"/>
      <c r="AU482" s="16"/>
      <c r="AV482" s="16"/>
    </row>
    <row r="483" spans="6:48" s="265" customFormat="1" x14ac:dyDescent="0.35">
      <c r="F483" s="241"/>
      <c r="G483" s="241"/>
      <c r="H483" s="241"/>
      <c r="I483" s="241"/>
      <c r="J483" s="241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F483" s="16"/>
      <c r="AG483" s="16"/>
      <c r="AH483" s="16"/>
      <c r="AI483" s="16"/>
      <c r="AJ483" s="16"/>
      <c r="AK483" s="16"/>
      <c r="AL483" s="16"/>
      <c r="AM483" s="16"/>
      <c r="AN483" s="16"/>
      <c r="AO483" s="16"/>
      <c r="AP483" s="16"/>
      <c r="AQ483" s="16"/>
      <c r="AR483" s="16"/>
      <c r="AS483" s="16"/>
      <c r="AT483" s="16"/>
      <c r="AU483" s="16"/>
      <c r="AV483" s="16"/>
    </row>
    <row r="484" spans="6:48" s="265" customFormat="1" x14ac:dyDescent="0.35">
      <c r="F484" s="241"/>
      <c r="G484" s="241"/>
      <c r="H484" s="241"/>
      <c r="I484" s="241"/>
      <c r="J484" s="241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F484" s="16"/>
      <c r="AG484" s="16"/>
      <c r="AH484" s="16"/>
      <c r="AI484" s="16"/>
      <c r="AJ484" s="16"/>
      <c r="AK484" s="16"/>
      <c r="AL484" s="16"/>
      <c r="AM484" s="16"/>
      <c r="AN484" s="16"/>
      <c r="AO484" s="16"/>
      <c r="AP484" s="16"/>
      <c r="AQ484" s="16"/>
      <c r="AR484" s="16"/>
      <c r="AS484" s="16"/>
      <c r="AT484" s="16"/>
      <c r="AU484" s="16"/>
      <c r="AV484" s="16"/>
    </row>
    <row r="485" spans="6:48" s="265" customFormat="1" x14ac:dyDescent="0.35">
      <c r="F485" s="241"/>
      <c r="G485" s="241"/>
      <c r="H485" s="241"/>
      <c r="I485" s="241"/>
      <c r="J485" s="241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F485" s="16"/>
      <c r="AG485" s="16"/>
      <c r="AH485" s="16"/>
      <c r="AI485" s="16"/>
      <c r="AJ485" s="16"/>
      <c r="AK485" s="16"/>
      <c r="AL485" s="16"/>
      <c r="AM485" s="16"/>
      <c r="AN485" s="16"/>
      <c r="AO485" s="16"/>
      <c r="AP485" s="16"/>
      <c r="AQ485" s="16"/>
      <c r="AR485" s="16"/>
      <c r="AS485" s="16"/>
      <c r="AT485" s="16"/>
      <c r="AU485" s="16"/>
      <c r="AV485" s="16"/>
    </row>
    <row r="486" spans="6:48" s="265" customFormat="1" x14ac:dyDescent="0.35">
      <c r="F486" s="241"/>
      <c r="G486" s="241"/>
      <c r="H486" s="241"/>
      <c r="I486" s="241"/>
      <c r="J486" s="241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F486" s="16"/>
      <c r="AG486" s="16"/>
      <c r="AH486" s="16"/>
      <c r="AI486" s="16"/>
      <c r="AJ486" s="16"/>
      <c r="AK486" s="16"/>
      <c r="AL486" s="16"/>
      <c r="AM486" s="16"/>
      <c r="AN486" s="16"/>
      <c r="AO486" s="16"/>
      <c r="AP486" s="16"/>
      <c r="AQ486" s="16"/>
      <c r="AR486" s="16"/>
      <c r="AS486" s="16"/>
      <c r="AT486" s="16"/>
      <c r="AU486" s="16"/>
      <c r="AV486" s="16"/>
    </row>
    <row r="487" spans="6:48" s="265" customFormat="1" x14ac:dyDescent="0.35">
      <c r="F487" s="241"/>
      <c r="G487" s="241"/>
      <c r="H487" s="241"/>
      <c r="I487" s="241"/>
      <c r="J487" s="241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F487" s="16"/>
      <c r="AG487" s="16"/>
      <c r="AH487" s="16"/>
      <c r="AI487" s="16"/>
      <c r="AJ487" s="16"/>
      <c r="AK487" s="16"/>
      <c r="AL487" s="16"/>
      <c r="AM487" s="16"/>
      <c r="AN487" s="16"/>
      <c r="AO487" s="16"/>
      <c r="AP487" s="16"/>
      <c r="AQ487" s="16"/>
      <c r="AR487" s="16"/>
      <c r="AS487" s="16"/>
      <c r="AT487" s="16"/>
      <c r="AU487" s="16"/>
      <c r="AV487" s="16"/>
    </row>
    <row r="488" spans="6:48" s="265" customFormat="1" x14ac:dyDescent="0.35">
      <c r="F488" s="241"/>
      <c r="G488" s="241"/>
      <c r="H488" s="241"/>
      <c r="I488" s="241"/>
      <c r="J488" s="241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F488" s="16"/>
      <c r="AG488" s="16"/>
      <c r="AH488" s="16"/>
      <c r="AI488" s="16"/>
      <c r="AJ488" s="16"/>
      <c r="AK488" s="16"/>
      <c r="AL488" s="16"/>
      <c r="AM488" s="16"/>
      <c r="AN488" s="16"/>
      <c r="AO488" s="16"/>
      <c r="AP488" s="16"/>
      <c r="AQ488" s="16"/>
      <c r="AR488" s="16"/>
      <c r="AS488" s="16"/>
      <c r="AT488" s="16"/>
      <c r="AU488" s="16"/>
      <c r="AV488" s="16"/>
    </row>
    <row r="489" spans="6:48" s="265" customFormat="1" x14ac:dyDescent="0.35">
      <c r="F489" s="241"/>
      <c r="G489" s="241"/>
      <c r="H489" s="241"/>
      <c r="I489" s="241"/>
      <c r="J489" s="241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F489" s="16"/>
      <c r="AG489" s="16"/>
      <c r="AH489" s="16"/>
      <c r="AI489" s="16"/>
      <c r="AJ489" s="16"/>
      <c r="AK489" s="16"/>
      <c r="AL489" s="16"/>
      <c r="AM489" s="16"/>
      <c r="AN489" s="16"/>
      <c r="AO489" s="16"/>
      <c r="AP489" s="16"/>
      <c r="AQ489" s="16"/>
      <c r="AR489" s="16"/>
      <c r="AS489" s="16"/>
      <c r="AT489" s="16"/>
      <c r="AU489" s="16"/>
      <c r="AV489" s="16"/>
    </row>
    <row r="490" spans="6:48" s="265" customFormat="1" x14ac:dyDescent="0.35">
      <c r="F490" s="241"/>
      <c r="G490" s="241"/>
      <c r="H490" s="241"/>
      <c r="I490" s="241"/>
      <c r="J490" s="241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F490" s="16"/>
      <c r="AG490" s="16"/>
      <c r="AH490" s="16"/>
      <c r="AI490" s="16"/>
      <c r="AJ490" s="16"/>
      <c r="AK490" s="16"/>
      <c r="AL490" s="16"/>
      <c r="AM490" s="16"/>
      <c r="AN490" s="16"/>
      <c r="AO490" s="16"/>
      <c r="AP490" s="16"/>
      <c r="AQ490" s="16"/>
      <c r="AR490" s="16"/>
      <c r="AS490" s="16"/>
      <c r="AT490" s="16"/>
      <c r="AU490" s="16"/>
      <c r="AV490" s="16"/>
    </row>
    <row r="491" spans="6:48" s="265" customFormat="1" x14ac:dyDescent="0.35">
      <c r="F491" s="241"/>
      <c r="G491" s="241"/>
      <c r="H491" s="241"/>
      <c r="I491" s="241"/>
      <c r="J491" s="241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F491" s="16"/>
      <c r="AG491" s="16"/>
      <c r="AH491" s="16"/>
      <c r="AI491" s="16"/>
      <c r="AJ491" s="16"/>
      <c r="AK491" s="16"/>
      <c r="AL491" s="16"/>
      <c r="AM491" s="16"/>
      <c r="AN491" s="16"/>
      <c r="AO491" s="16"/>
      <c r="AP491" s="16"/>
      <c r="AQ491" s="16"/>
      <c r="AR491" s="16"/>
      <c r="AS491" s="16"/>
      <c r="AT491" s="16"/>
      <c r="AU491" s="16"/>
      <c r="AV491" s="16"/>
    </row>
    <row r="492" spans="6:48" s="265" customFormat="1" x14ac:dyDescent="0.35">
      <c r="F492" s="241"/>
      <c r="G492" s="241"/>
      <c r="H492" s="241"/>
      <c r="I492" s="241"/>
      <c r="J492" s="241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F492" s="16"/>
      <c r="AG492" s="16"/>
      <c r="AH492" s="16"/>
      <c r="AI492" s="16"/>
      <c r="AJ492" s="16"/>
      <c r="AK492" s="16"/>
      <c r="AL492" s="16"/>
      <c r="AM492" s="16"/>
      <c r="AN492" s="16"/>
      <c r="AO492" s="16"/>
      <c r="AP492" s="16"/>
      <c r="AQ492" s="16"/>
      <c r="AR492" s="16"/>
      <c r="AS492" s="16"/>
      <c r="AT492" s="16"/>
      <c r="AU492" s="16"/>
      <c r="AV492" s="16"/>
    </row>
    <row r="493" spans="6:48" s="265" customFormat="1" x14ac:dyDescent="0.35">
      <c r="F493" s="241"/>
      <c r="G493" s="241"/>
      <c r="H493" s="241"/>
      <c r="I493" s="241"/>
      <c r="J493" s="241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F493" s="16"/>
      <c r="AG493" s="16"/>
      <c r="AH493" s="16"/>
      <c r="AI493" s="16"/>
      <c r="AJ493" s="16"/>
      <c r="AK493" s="16"/>
      <c r="AL493" s="16"/>
      <c r="AM493" s="16"/>
      <c r="AN493" s="16"/>
      <c r="AO493" s="16"/>
      <c r="AP493" s="16"/>
      <c r="AQ493" s="16"/>
      <c r="AR493" s="16"/>
      <c r="AS493" s="16"/>
      <c r="AT493" s="16"/>
      <c r="AU493" s="16"/>
      <c r="AV493" s="16"/>
    </row>
    <row r="494" spans="6:48" s="265" customFormat="1" x14ac:dyDescent="0.35">
      <c r="F494" s="241"/>
      <c r="G494" s="241"/>
      <c r="H494" s="241"/>
      <c r="I494" s="241"/>
      <c r="J494" s="241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F494" s="16"/>
      <c r="AG494" s="16"/>
      <c r="AH494" s="16"/>
      <c r="AI494" s="16"/>
      <c r="AJ494" s="16"/>
      <c r="AK494" s="16"/>
      <c r="AL494" s="16"/>
      <c r="AM494" s="16"/>
      <c r="AN494" s="16"/>
      <c r="AO494" s="16"/>
      <c r="AP494" s="16"/>
      <c r="AQ494" s="16"/>
      <c r="AR494" s="16"/>
      <c r="AS494" s="16"/>
      <c r="AT494" s="16"/>
      <c r="AU494" s="16"/>
      <c r="AV494" s="16"/>
    </row>
    <row r="495" spans="6:48" s="265" customFormat="1" x14ac:dyDescent="0.35">
      <c r="F495" s="241"/>
      <c r="G495" s="241"/>
      <c r="H495" s="241"/>
      <c r="I495" s="241"/>
      <c r="J495" s="241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F495" s="16"/>
      <c r="AG495" s="16"/>
      <c r="AH495" s="16"/>
      <c r="AI495" s="16"/>
      <c r="AJ495" s="16"/>
      <c r="AK495" s="16"/>
      <c r="AL495" s="16"/>
      <c r="AM495" s="16"/>
      <c r="AN495" s="16"/>
      <c r="AO495" s="16"/>
      <c r="AP495" s="16"/>
      <c r="AQ495" s="16"/>
      <c r="AR495" s="16"/>
      <c r="AS495" s="16"/>
      <c r="AT495" s="16"/>
      <c r="AU495" s="16"/>
      <c r="AV495" s="16"/>
    </row>
    <row r="496" spans="6:48" s="265" customFormat="1" x14ac:dyDescent="0.35">
      <c r="F496" s="241"/>
      <c r="G496" s="241"/>
      <c r="H496" s="241"/>
      <c r="I496" s="241"/>
      <c r="J496" s="241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F496" s="16"/>
      <c r="AG496" s="16"/>
      <c r="AH496" s="16"/>
      <c r="AI496" s="16"/>
      <c r="AJ496" s="16"/>
      <c r="AK496" s="16"/>
      <c r="AL496" s="16"/>
      <c r="AM496" s="16"/>
      <c r="AN496" s="16"/>
      <c r="AO496" s="16"/>
      <c r="AP496" s="16"/>
      <c r="AQ496" s="16"/>
      <c r="AR496" s="16"/>
      <c r="AS496" s="16"/>
      <c r="AT496" s="16"/>
      <c r="AU496" s="16"/>
      <c r="AV496" s="16"/>
    </row>
    <row r="497" spans="6:48" s="265" customFormat="1" x14ac:dyDescent="0.35">
      <c r="F497" s="241"/>
      <c r="G497" s="241"/>
      <c r="H497" s="241"/>
      <c r="I497" s="241"/>
      <c r="J497" s="241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F497" s="16"/>
      <c r="AG497" s="16"/>
      <c r="AH497" s="16"/>
      <c r="AI497" s="16"/>
      <c r="AJ497" s="16"/>
      <c r="AK497" s="16"/>
      <c r="AL497" s="16"/>
      <c r="AM497" s="16"/>
      <c r="AN497" s="16"/>
      <c r="AO497" s="16"/>
      <c r="AP497" s="16"/>
      <c r="AQ497" s="16"/>
      <c r="AR497" s="16"/>
      <c r="AS497" s="16"/>
      <c r="AT497" s="16"/>
      <c r="AU497" s="16"/>
      <c r="AV497" s="16"/>
    </row>
    <row r="498" spans="6:48" s="265" customFormat="1" x14ac:dyDescent="0.35">
      <c r="F498" s="241"/>
      <c r="G498" s="241"/>
      <c r="H498" s="241"/>
      <c r="I498" s="241"/>
      <c r="J498" s="241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F498" s="16"/>
      <c r="AG498" s="16"/>
      <c r="AH498" s="16"/>
      <c r="AI498" s="16"/>
      <c r="AJ498" s="16"/>
      <c r="AK498" s="16"/>
      <c r="AL498" s="16"/>
      <c r="AM498" s="16"/>
      <c r="AN498" s="16"/>
      <c r="AO498" s="16"/>
      <c r="AP498" s="16"/>
      <c r="AQ498" s="16"/>
      <c r="AR498" s="16"/>
      <c r="AS498" s="16"/>
      <c r="AT498" s="16"/>
      <c r="AU498" s="16"/>
      <c r="AV498" s="16"/>
    </row>
    <row r="499" spans="6:48" s="265" customFormat="1" x14ac:dyDescent="0.35">
      <c r="F499" s="241"/>
      <c r="G499" s="241"/>
      <c r="H499" s="241"/>
      <c r="I499" s="241"/>
      <c r="J499" s="241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F499" s="16"/>
      <c r="AG499" s="16"/>
      <c r="AH499" s="16"/>
      <c r="AI499" s="16"/>
      <c r="AJ499" s="16"/>
      <c r="AK499" s="16"/>
      <c r="AL499" s="16"/>
      <c r="AM499" s="16"/>
      <c r="AN499" s="16"/>
      <c r="AO499" s="16"/>
      <c r="AP499" s="16"/>
      <c r="AQ499" s="16"/>
      <c r="AR499" s="16"/>
      <c r="AS499" s="16"/>
      <c r="AT499" s="16"/>
      <c r="AU499" s="16"/>
      <c r="AV499" s="16"/>
    </row>
    <row r="500" spans="6:48" s="265" customFormat="1" x14ac:dyDescent="0.35">
      <c r="F500" s="241"/>
      <c r="G500" s="241"/>
      <c r="H500" s="241"/>
      <c r="I500" s="241"/>
      <c r="J500" s="241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F500" s="16"/>
      <c r="AG500" s="16"/>
      <c r="AH500" s="16"/>
      <c r="AI500" s="16"/>
      <c r="AJ500" s="16"/>
      <c r="AK500" s="16"/>
      <c r="AL500" s="16"/>
      <c r="AM500" s="16"/>
      <c r="AN500" s="16"/>
      <c r="AO500" s="16"/>
      <c r="AP500" s="16"/>
      <c r="AQ500" s="16"/>
      <c r="AR500" s="16"/>
      <c r="AS500" s="16"/>
      <c r="AT500" s="16"/>
      <c r="AU500" s="16"/>
      <c r="AV500" s="16"/>
    </row>
    <row r="501" spans="6:48" s="265" customFormat="1" x14ac:dyDescent="0.35">
      <c r="F501" s="241"/>
      <c r="G501" s="241"/>
      <c r="H501" s="241"/>
      <c r="I501" s="241"/>
      <c r="J501" s="241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F501" s="16"/>
      <c r="AG501" s="16"/>
      <c r="AH501" s="16"/>
      <c r="AI501" s="16"/>
      <c r="AJ501" s="16"/>
      <c r="AK501" s="16"/>
      <c r="AL501" s="16"/>
      <c r="AM501" s="16"/>
      <c r="AN501" s="16"/>
      <c r="AO501" s="16"/>
      <c r="AP501" s="16"/>
      <c r="AQ501" s="16"/>
      <c r="AR501" s="16"/>
      <c r="AS501" s="16"/>
      <c r="AT501" s="16"/>
      <c r="AU501" s="16"/>
      <c r="AV501" s="16"/>
    </row>
    <row r="502" spans="6:48" s="265" customFormat="1" x14ac:dyDescent="0.35">
      <c r="F502" s="241"/>
      <c r="G502" s="241"/>
      <c r="H502" s="241"/>
      <c r="I502" s="241"/>
      <c r="J502" s="241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F502" s="16"/>
      <c r="AG502" s="16"/>
      <c r="AH502" s="16"/>
      <c r="AI502" s="16"/>
      <c r="AJ502" s="16"/>
      <c r="AK502" s="16"/>
      <c r="AL502" s="16"/>
      <c r="AM502" s="16"/>
      <c r="AN502" s="16"/>
      <c r="AO502" s="16"/>
      <c r="AP502" s="16"/>
      <c r="AQ502" s="16"/>
      <c r="AR502" s="16"/>
      <c r="AS502" s="16"/>
      <c r="AT502" s="16"/>
      <c r="AU502" s="16"/>
      <c r="AV502" s="16"/>
    </row>
    <row r="503" spans="6:48" s="265" customFormat="1" x14ac:dyDescent="0.35">
      <c r="F503" s="241"/>
      <c r="G503" s="241"/>
      <c r="H503" s="241"/>
      <c r="I503" s="241"/>
      <c r="J503" s="241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F503" s="16"/>
      <c r="AG503" s="16"/>
      <c r="AH503" s="16"/>
      <c r="AI503" s="16"/>
      <c r="AJ503" s="16"/>
      <c r="AK503" s="16"/>
      <c r="AL503" s="16"/>
      <c r="AM503" s="16"/>
      <c r="AN503" s="16"/>
      <c r="AO503" s="16"/>
      <c r="AP503" s="16"/>
      <c r="AQ503" s="16"/>
      <c r="AR503" s="16"/>
      <c r="AS503" s="16"/>
      <c r="AT503" s="16"/>
      <c r="AU503" s="16"/>
      <c r="AV503" s="16"/>
    </row>
    <row r="504" spans="6:48" s="265" customFormat="1" x14ac:dyDescent="0.35">
      <c r="F504" s="241"/>
      <c r="G504" s="241"/>
      <c r="H504" s="241"/>
      <c r="I504" s="241"/>
      <c r="J504" s="241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F504" s="16"/>
      <c r="AG504" s="16"/>
      <c r="AH504" s="16"/>
      <c r="AI504" s="16"/>
      <c r="AJ504" s="16"/>
      <c r="AK504" s="16"/>
      <c r="AL504" s="16"/>
      <c r="AM504" s="16"/>
      <c r="AN504" s="16"/>
      <c r="AO504" s="16"/>
      <c r="AP504" s="16"/>
      <c r="AQ504" s="16"/>
      <c r="AR504" s="16"/>
      <c r="AS504" s="16"/>
      <c r="AT504" s="16"/>
      <c r="AU504" s="16"/>
      <c r="AV504" s="16"/>
    </row>
    <row r="505" spans="6:48" s="265" customFormat="1" x14ac:dyDescent="0.35">
      <c r="F505" s="241"/>
      <c r="G505" s="241"/>
      <c r="H505" s="241"/>
      <c r="I505" s="241"/>
      <c r="J505" s="241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F505" s="16"/>
      <c r="AG505" s="16"/>
      <c r="AH505" s="16"/>
      <c r="AI505" s="16"/>
      <c r="AJ505" s="16"/>
      <c r="AK505" s="16"/>
      <c r="AL505" s="16"/>
      <c r="AM505" s="16"/>
      <c r="AN505" s="16"/>
      <c r="AO505" s="16"/>
      <c r="AP505" s="16"/>
      <c r="AQ505" s="16"/>
      <c r="AR505" s="16"/>
      <c r="AS505" s="16"/>
      <c r="AT505" s="16"/>
      <c r="AU505" s="16"/>
      <c r="AV505" s="16"/>
    </row>
    <row r="506" spans="6:48" s="265" customFormat="1" x14ac:dyDescent="0.35">
      <c r="F506" s="241"/>
      <c r="G506" s="241"/>
      <c r="H506" s="241"/>
      <c r="I506" s="241"/>
      <c r="J506" s="241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F506" s="16"/>
      <c r="AG506" s="16"/>
      <c r="AH506" s="16"/>
      <c r="AI506" s="16"/>
      <c r="AJ506" s="16"/>
      <c r="AK506" s="16"/>
      <c r="AL506" s="16"/>
      <c r="AM506" s="16"/>
      <c r="AN506" s="16"/>
      <c r="AO506" s="16"/>
      <c r="AP506" s="16"/>
      <c r="AQ506" s="16"/>
      <c r="AR506" s="16"/>
      <c r="AS506" s="16"/>
      <c r="AT506" s="16"/>
      <c r="AU506" s="16"/>
      <c r="AV506" s="16"/>
    </row>
    <row r="507" spans="6:48" s="265" customFormat="1" x14ac:dyDescent="0.35">
      <c r="F507" s="241"/>
      <c r="G507" s="241"/>
      <c r="H507" s="241"/>
      <c r="I507" s="241"/>
      <c r="J507" s="241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F507" s="16"/>
      <c r="AG507" s="16"/>
      <c r="AH507" s="16"/>
      <c r="AI507" s="16"/>
      <c r="AJ507" s="16"/>
      <c r="AK507" s="16"/>
      <c r="AL507" s="16"/>
      <c r="AM507" s="16"/>
      <c r="AN507" s="16"/>
      <c r="AO507" s="16"/>
      <c r="AP507" s="16"/>
      <c r="AQ507" s="16"/>
      <c r="AR507" s="16"/>
      <c r="AS507" s="16"/>
      <c r="AT507" s="16"/>
      <c r="AU507" s="16"/>
      <c r="AV507" s="16"/>
    </row>
    <row r="508" spans="6:48" s="265" customFormat="1" x14ac:dyDescent="0.35">
      <c r="F508" s="241"/>
      <c r="G508" s="241"/>
      <c r="H508" s="241"/>
      <c r="I508" s="241"/>
      <c r="J508" s="241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F508" s="16"/>
      <c r="AG508" s="16"/>
      <c r="AH508" s="16"/>
      <c r="AI508" s="16"/>
      <c r="AJ508" s="16"/>
      <c r="AK508" s="16"/>
      <c r="AL508" s="16"/>
      <c r="AM508" s="16"/>
      <c r="AN508" s="16"/>
      <c r="AO508" s="16"/>
      <c r="AP508" s="16"/>
      <c r="AQ508" s="16"/>
      <c r="AR508" s="16"/>
      <c r="AS508" s="16"/>
      <c r="AT508" s="16"/>
      <c r="AU508" s="16"/>
      <c r="AV508" s="16"/>
    </row>
    <row r="509" spans="6:48" s="265" customFormat="1" x14ac:dyDescent="0.35">
      <c r="F509" s="241"/>
      <c r="G509" s="241"/>
      <c r="H509" s="241"/>
      <c r="I509" s="241"/>
      <c r="J509" s="241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F509" s="16"/>
      <c r="AG509" s="16"/>
      <c r="AH509" s="16"/>
      <c r="AI509" s="16"/>
      <c r="AJ509" s="16"/>
      <c r="AK509" s="16"/>
      <c r="AL509" s="16"/>
      <c r="AM509" s="16"/>
      <c r="AN509" s="16"/>
      <c r="AO509" s="16"/>
      <c r="AP509" s="16"/>
      <c r="AQ509" s="16"/>
      <c r="AR509" s="16"/>
      <c r="AS509" s="16"/>
      <c r="AT509" s="16"/>
      <c r="AU509" s="16"/>
      <c r="AV509" s="16"/>
    </row>
    <row r="510" spans="6:48" s="265" customFormat="1" x14ac:dyDescent="0.35">
      <c r="F510" s="241"/>
      <c r="G510" s="241"/>
      <c r="H510" s="241"/>
      <c r="I510" s="241"/>
      <c r="J510" s="241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F510" s="16"/>
      <c r="AG510" s="16"/>
      <c r="AH510" s="16"/>
      <c r="AI510" s="16"/>
      <c r="AJ510" s="16"/>
      <c r="AK510" s="16"/>
      <c r="AL510" s="16"/>
      <c r="AM510" s="16"/>
      <c r="AN510" s="16"/>
      <c r="AO510" s="16"/>
      <c r="AP510" s="16"/>
      <c r="AQ510" s="16"/>
      <c r="AR510" s="16"/>
      <c r="AS510" s="16"/>
      <c r="AT510" s="16"/>
      <c r="AU510" s="16"/>
      <c r="AV510" s="16"/>
    </row>
    <row r="511" spans="6:48" s="265" customFormat="1" x14ac:dyDescent="0.35">
      <c r="F511" s="241"/>
      <c r="G511" s="241"/>
      <c r="H511" s="241"/>
      <c r="I511" s="241"/>
      <c r="J511" s="241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F511" s="16"/>
      <c r="AG511" s="16"/>
      <c r="AH511" s="16"/>
      <c r="AI511" s="16"/>
      <c r="AJ511" s="16"/>
      <c r="AK511" s="16"/>
      <c r="AL511" s="16"/>
      <c r="AM511" s="16"/>
      <c r="AN511" s="16"/>
      <c r="AO511" s="16"/>
      <c r="AP511" s="16"/>
      <c r="AQ511" s="16"/>
      <c r="AR511" s="16"/>
      <c r="AS511" s="16"/>
      <c r="AT511" s="16"/>
      <c r="AU511" s="16"/>
      <c r="AV511" s="16"/>
    </row>
    <row r="512" spans="6:48" s="265" customFormat="1" x14ac:dyDescent="0.35">
      <c r="F512" s="241"/>
      <c r="G512" s="241"/>
      <c r="H512" s="241"/>
      <c r="I512" s="241"/>
      <c r="J512" s="241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F512" s="16"/>
      <c r="AG512" s="16"/>
      <c r="AH512" s="16"/>
      <c r="AI512" s="16"/>
      <c r="AJ512" s="16"/>
      <c r="AK512" s="16"/>
      <c r="AL512" s="16"/>
      <c r="AM512" s="16"/>
      <c r="AN512" s="16"/>
      <c r="AO512" s="16"/>
      <c r="AP512" s="16"/>
      <c r="AQ512" s="16"/>
      <c r="AR512" s="16"/>
      <c r="AS512" s="16"/>
      <c r="AT512" s="16"/>
      <c r="AU512" s="16"/>
      <c r="AV512" s="16"/>
    </row>
    <row r="513" spans="6:48" s="265" customFormat="1" x14ac:dyDescent="0.35">
      <c r="F513" s="241"/>
      <c r="G513" s="241"/>
      <c r="H513" s="241"/>
      <c r="I513" s="241"/>
      <c r="J513" s="241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F513" s="16"/>
      <c r="AG513" s="16"/>
      <c r="AH513" s="16"/>
      <c r="AI513" s="16"/>
      <c r="AJ513" s="16"/>
      <c r="AK513" s="16"/>
      <c r="AL513" s="16"/>
      <c r="AM513" s="16"/>
      <c r="AN513" s="16"/>
      <c r="AO513" s="16"/>
      <c r="AP513" s="16"/>
      <c r="AQ513" s="16"/>
      <c r="AR513" s="16"/>
      <c r="AS513" s="16"/>
      <c r="AT513" s="16"/>
      <c r="AU513" s="16"/>
      <c r="AV513" s="16"/>
    </row>
    <row r="514" spans="6:48" s="265" customFormat="1" x14ac:dyDescent="0.35">
      <c r="F514" s="241"/>
      <c r="G514" s="241"/>
      <c r="H514" s="241"/>
      <c r="I514" s="241"/>
      <c r="J514" s="241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F514" s="16"/>
      <c r="AG514" s="16"/>
      <c r="AH514" s="16"/>
      <c r="AI514" s="16"/>
      <c r="AJ514" s="16"/>
      <c r="AK514" s="16"/>
      <c r="AL514" s="16"/>
      <c r="AM514" s="16"/>
      <c r="AN514" s="16"/>
      <c r="AO514" s="16"/>
      <c r="AP514" s="16"/>
      <c r="AQ514" s="16"/>
      <c r="AR514" s="16"/>
      <c r="AS514" s="16"/>
      <c r="AT514" s="16"/>
      <c r="AU514" s="16"/>
      <c r="AV514" s="16"/>
    </row>
    <row r="515" spans="6:48" s="265" customFormat="1" x14ac:dyDescent="0.35">
      <c r="F515" s="241"/>
      <c r="G515" s="241"/>
      <c r="H515" s="241"/>
      <c r="I515" s="241"/>
      <c r="J515" s="241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F515" s="16"/>
      <c r="AG515" s="16"/>
      <c r="AH515" s="16"/>
      <c r="AI515" s="16"/>
      <c r="AJ515" s="16"/>
      <c r="AK515" s="16"/>
      <c r="AL515" s="16"/>
      <c r="AM515" s="16"/>
      <c r="AN515" s="16"/>
      <c r="AO515" s="16"/>
      <c r="AP515" s="16"/>
      <c r="AQ515" s="16"/>
      <c r="AR515" s="16"/>
      <c r="AS515" s="16"/>
      <c r="AT515" s="16"/>
      <c r="AU515" s="16"/>
      <c r="AV515" s="16"/>
    </row>
    <row r="516" spans="6:48" s="265" customFormat="1" x14ac:dyDescent="0.35">
      <c r="F516" s="241"/>
      <c r="G516" s="241"/>
      <c r="H516" s="241"/>
      <c r="I516" s="241"/>
      <c r="J516" s="241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F516" s="16"/>
      <c r="AG516" s="16"/>
      <c r="AH516" s="16"/>
      <c r="AI516" s="16"/>
      <c r="AJ516" s="16"/>
      <c r="AK516" s="16"/>
      <c r="AL516" s="16"/>
      <c r="AM516" s="16"/>
      <c r="AN516" s="16"/>
      <c r="AO516" s="16"/>
      <c r="AP516" s="16"/>
      <c r="AQ516" s="16"/>
      <c r="AR516" s="16"/>
      <c r="AS516" s="16"/>
      <c r="AT516" s="16"/>
      <c r="AU516" s="16"/>
      <c r="AV516" s="16"/>
    </row>
    <row r="517" spans="6:48" s="265" customFormat="1" x14ac:dyDescent="0.35">
      <c r="F517" s="241"/>
      <c r="G517" s="241"/>
      <c r="H517" s="241"/>
      <c r="I517" s="241"/>
      <c r="J517" s="241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F517" s="16"/>
      <c r="AG517" s="16"/>
      <c r="AH517" s="16"/>
      <c r="AI517" s="16"/>
      <c r="AJ517" s="16"/>
      <c r="AK517" s="16"/>
      <c r="AL517" s="16"/>
      <c r="AM517" s="16"/>
      <c r="AN517" s="16"/>
      <c r="AO517" s="16"/>
      <c r="AP517" s="16"/>
      <c r="AQ517" s="16"/>
      <c r="AR517" s="16"/>
      <c r="AS517" s="16"/>
      <c r="AT517" s="16"/>
      <c r="AU517" s="16"/>
      <c r="AV517" s="16"/>
    </row>
    <row r="518" spans="6:48" s="265" customFormat="1" x14ac:dyDescent="0.35">
      <c r="F518" s="241"/>
      <c r="G518" s="241"/>
      <c r="H518" s="241"/>
      <c r="I518" s="241"/>
      <c r="J518" s="241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F518" s="16"/>
      <c r="AG518" s="16"/>
      <c r="AH518" s="16"/>
      <c r="AI518" s="16"/>
      <c r="AJ518" s="16"/>
      <c r="AK518" s="16"/>
      <c r="AL518" s="16"/>
      <c r="AM518" s="16"/>
      <c r="AN518" s="16"/>
      <c r="AO518" s="16"/>
      <c r="AP518" s="16"/>
      <c r="AQ518" s="16"/>
      <c r="AR518" s="16"/>
      <c r="AS518" s="16"/>
      <c r="AT518" s="16"/>
      <c r="AU518" s="16"/>
      <c r="AV518" s="16"/>
    </row>
    <row r="519" spans="6:48" s="265" customFormat="1" x14ac:dyDescent="0.35">
      <c r="F519" s="241"/>
      <c r="G519" s="241"/>
      <c r="H519" s="241"/>
      <c r="I519" s="241"/>
      <c r="J519" s="241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  <c r="AL519" s="16"/>
      <c r="AM519" s="16"/>
      <c r="AN519" s="16"/>
      <c r="AO519" s="16"/>
      <c r="AP519" s="16"/>
      <c r="AQ519" s="16"/>
      <c r="AR519" s="16"/>
      <c r="AS519" s="16"/>
      <c r="AT519" s="16"/>
      <c r="AU519" s="16"/>
      <c r="AV519" s="16"/>
    </row>
    <row r="520" spans="6:48" s="265" customFormat="1" x14ac:dyDescent="0.35">
      <c r="F520" s="241"/>
      <c r="G520" s="241"/>
      <c r="H520" s="241"/>
      <c r="I520" s="241"/>
      <c r="J520" s="241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F520" s="16"/>
      <c r="AG520" s="16"/>
      <c r="AH520" s="16"/>
      <c r="AI520" s="16"/>
      <c r="AJ520" s="16"/>
      <c r="AK520" s="16"/>
      <c r="AL520" s="16"/>
      <c r="AM520" s="16"/>
      <c r="AN520" s="16"/>
      <c r="AO520" s="16"/>
      <c r="AP520" s="16"/>
      <c r="AQ520" s="16"/>
      <c r="AR520" s="16"/>
      <c r="AS520" s="16"/>
      <c r="AT520" s="16"/>
      <c r="AU520" s="16"/>
      <c r="AV520" s="16"/>
    </row>
    <row r="521" spans="6:48" s="265" customFormat="1" x14ac:dyDescent="0.35">
      <c r="F521" s="241"/>
      <c r="G521" s="241"/>
      <c r="H521" s="241"/>
      <c r="I521" s="241"/>
      <c r="J521" s="241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F521" s="16"/>
      <c r="AG521" s="16"/>
      <c r="AH521" s="16"/>
      <c r="AI521" s="16"/>
      <c r="AJ521" s="16"/>
      <c r="AK521" s="16"/>
      <c r="AL521" s="16"/>
      <c r="AM521" s="16"/>
      <c r="AN521" s="16"/>
      <c r="AO521" s="16"/>
      <c r="AP521" s="16"/>
      <c r="AQ521" s="16"/>
      <c r="AR521" s="16"/>
      <c r="AS521" s="16"/>
      <c r="AT521" s="16"/>
      <c r="AU521" s="16"/>
      <c r="AV521" s="16"/>
    </row>
    <row r="522" spans="6:48" s="265" customFormat="1" x14ac:dyDescent="0.35">
      <c r="F522" s="241"/>
      <c r="G522" s="241"/>
      <c r="H522" s="241"/>
      <c r="I522" s="241"/>
      <c r="J522" s="241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F522" s="16"/>
      <c r="AG522" s="16"/>
      <c r="AH522" s="16"/>
      <c r="AI522" s="16"/>
      <c r="AJ522" s="16"/>
      <c r="AK522" s="16"/>
      <c r="AL522" s="16"/>
      <c r="AM522" s="16"/>
      <c r="AN522" s="16"/>
      <c r="AO522" s="16"/>
      <c r="AP522" s="16"/>
      <c r="AQ522" s="16"/>
      <c r="AR522" s="16"/>
      <c r="AS522" s="16"/>
      <c r="AT522" s="16"/>
      <c r="AU522" s="16"/>
      <c r="AV522" s="16"/>
    </row>
    <row r="523" spans="6:48" s="265" customFormat="1" x14ac:dyDescent="0.35">
      <c r="F523" s="241"/>
      <c r="G523" s="241"/>
      <c r="H523" s="241"/>
      <c r="I523" s="241"/>
      <c r="J523" s="241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F523" s="16"/>
      <c r="AG523" s="16"/>
      <c r="AH523" s="16"/>
      <c r="AI523" s="16"/>
      <c r="AJ523" s="16"/>
      <c r="AK523" s="16"/>
      <c r="AL523" s="16"/>
      <c r="AM523" s="16"/>
      <c r="AN523" s="16"/>
      <c r="AO523" s="16"/>
      <c r="AP523" s="16"/>
      <c r="AQ523" s="16"/>
      <c r="AR523" s="16"/>
      <c r="AS523" s="16"/>
      <c r="AT523" s="16"/>
      <c r="AU523" s="16"/>
      <c r="AV523" s="16"/>
    </row>
    <row r="524" spans="6:48" s="265" customFormat="1" x14ac:dyDescent="0.35">
      <c r="F524" s="241"/>
      <c r="G524" s="241"/>
      <c r="H524" s="241"/>
      <c r="I524" s="241"/>
      <c r="J524" s="241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F524" s="16"/>
      <c r="AG524" s="16"/>
      <c r="AH524" s="16"/>
      <c r="AI524" s="16"/>
      <c r="AJ524" s="16"/>
      <c r="AK524" s="16"/>
      <c r="AL524" s="16"/>
      <c r="AM524" s="16"/>
      <c r="AN524" s="16"/>
      <c r="AO524" s="16"/>
      <c r="AP524" s="16"/>
      <c r="AQ524" s="16"/>
      <c r="AR524" s="16"/>
      <c r="AS524" s="16"/>
      <c r="AT524" s="16"/>
      <c r="AU524" s="16"/>
      <c r="AV524" s="16"/>
    </row>
    <row r="525" spans="6:48" s="265" customFormat="1" x14ac:dyDescent="0.35">
      <c r="F525" s="241"/>
      <c r="G525" s="241"/>
      <c r="H525" s="241"/>
      <c r="I525" s="241"/>
      <c r="J525" s="241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F525" s="16"/>
      <c r="AG525" s="16"/>
      <c r="AH525" s="16"/>
      <c r="AI525" s="16"/>
      <c r="AJ525" s="16"/>
      <c r="AK525" s="16"/>
      <c r="AL525" s="16"/>
      <c r="AM525" s="16"/>
      <c r="AN525" s="16"/>
      <c r="AO525" s="16"/>
      <c r="AP525" s="16"/>
      <c r="AQ525" s="16"/>
      <c r="AR525" s="16"/>
      <c r="AS525" s="16"/>
      <c r="AT525" s="16"/>
      <c r="AU525" s="16"/>
      <c r="AV525" s="16"/>
    </row>
    <row r="526" spans="6:48" s="265" customFormat="1" x14ac:dyDescent="0.35">
      <c r="F526" s="241"/>
      <c r="G526" s="241"/>
      <c r="H526" s="241"/>
      <c r="I526" s="241"/>
      <c r="J526" s="241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F526" s="16"/>
      <c r="AG526" s="16"/>
      <c r="AH526" s="16"/>
      <c r="AI526" s="16"/>
      <c r="AJ526" s="16"/>
      <c r="AK526" s="16"/>
      <c r="AL526" s="16"/>
      <c r="AM526" s="16"/>
      <c r="AN526" s="16"/>
      <c r="AO526" s="16"/>
      <c r="AP526" s="16"/>
      <c r="AQ526" s="16"/>
      <c r="AR526" s="16"/>
      <c r="AS526" s="16"/>
      <c r="AT526" s="16"/>
      <c r="AU526" s="16"/>
      <c r="AV526" s="16"/>
    </row>
    <row r="527" spans="6:48" s="265" customFormat="1" x14ac:dyDescent="0.35">
      <c r="F527" s="241"/>
      <c r="G527" s="241"/>
      <c r="H527" s="241"/>
      <c r="I527" s="241"/>
      <c r="J527" s="241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F527" s="16"/>
      <c r="AG527" s="16"/>
      <c r="AH527" s="16"/>
      <c r="AI527" s="16"/>
      <c r="AJ527" s="16"/>
      <c r="AK527" s="16"/>
      <c r="AL527" s="16"/>
      <c r="AM527" s="16"/>
      <c r="AN527" s="16"/>
      <c r="AO527" s="16"/>
      <c r="AP527" s="16"/>
      <c r="AQ527" s="16"/>
      <c r="AR527" s="16"/>
      <c r="AS527" s="16"/>
      <c r="AT527" s="16"/>
      <c r="AU527" s="16"/>
      <c r="AV527" s="16"/>
    </row>
    <row r="528" spans="6:48" s="265" customFormat="1" x14ac:dyDescent="0.35">
      <c r="F528" s="241"/>
      <c r="G528" s="241"/>
      <c r="H528" s="241"/>
      <c r="I528" s="241"/>
      <c r="J528" s="241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F528" s="16"/>
      <c r="AG528" s="16"/>
      <c r="AH528" s="16"/>
      <c r="AI528" s="16"/>
      <c r="AJ528" s="16"/>
      <c r="AK528" s="16"/>
      <c r="AL528" s="16"/>
      <c r="AM528" s="16"/>
      <c r="AN528" s="16"/>
      <c r="AO528" s="16"/>
      <c r="AP528" s="16"/>
      <c r="AQ528" s="16"/>
      <c r="AR528" s="16"/>
      <c r="AS528" s="16"/>
      <c r="AT528" s="16"/>
      <c r="AU528" s="16"/>
      <c r="AV528" s="16"/>
    </row>
    <row r="529" spans="6:48" s="265" customFormat="1" x14ac:dyDescent="0.35">
      <c r="F529" s="241"/>
      <c r="G529" s="241"/>
      <c r="H529" s="241"/>
      <c r="I529" s="241"/>
      <c r="J529" s="241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F529" s="16"/>
      <c r="AG529" s="16"/>
      <c r="AH529" s="16"/>
      <c r="AI529" s="16"/>
      <c r="AJ529" s="16"/>
      <c r="AK529" s="16"/>
      <c r="AL529" s="16"/>
      <c r="AM529" s="16"/>
      <c r="AN529" s="16"/>
      <c r="AO529" s="16"/>
      <c r="AP529" s="16"/>
      <c r="AQ529" s="16"/>
      <c r="AR529" s="16"/>
      <c r="AS529" s="16"/>
      <c r="AT529" s="16"/>
      <c r="AU529" s="16"/>
      <c r="AV529" s="16"/>
    </row>
    <row r="530" spans="6:48" s="265" customFormat="1" x14ac:dyDescent="0.35">
      <c r="F530" s="241"/>
      <c r="G530" s="241"/>
      <c r="H530" s="241"/>
      <c r="I530" s="241"/>
      <c r="J530" s="241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F530" s="16"/>
      <c r="AG530" s="16"/>
      <c r="AH530" s="16"/>
      <c r="AI530" s="16"/>
      <c r="AJ530" s="16"/>
      <c r="AK530" s="16"/>
      <c r="AL530" s="16"/>
      <c r="AM530" s="16"/>
      <c r="AN530" s="16"/>
      <c r="AO530" s="16"/>
      <c r="AP530" s="16"/>
      <c r="AQ530" s="16"/>
      <c r="AR530" s="16"/>
      <c r="AS530" s="16"/>
      <c r="AT530" s="16"/>
      <c r="AU530" s="16"/>
      <c r="AV530" s="16"/>
    </row>
    <row r="531" spans="6:48" s="265" customFormat="1" x14ac:dyDescent="0.35">
      <c r="F531" s="241"/>
      <c r="G531" s="241"/>
      <c r="H531" s="241"/>
      <c r="I531" s="241"/>
      <c r="J531" s="241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F531" s="16"/>
      <c r="AG531" s="16"/>
      <c r="AH531" s="16"/>
      <c r="AI531" s="16"/>
      <c r="AJ531" s="16"/>
      <c r="AK531" s="16"/>
      <c r="AL531" s="16"/>
      <c r="AM531" s="16"/>
      <c r="AN531" s="16"/>
      <c r="AO531" s="16"/>
      <c r="AP531" s="16"/>
      <c r="AQ531" s="16"/>
      <c r="AR531" s="16"/>
      <c r="AS531" s="16"/>
      <c r="AT531" s="16"/>
      <c r="AU531" s="16"/>
      <c r="AV531" s="16"/>
    </row>
    <row r="532" spans="6:48" s="265" customFormat="1" x14ac:dyDescent="0.35">
      <c r="F532" s="241"/>
      <c r="G532" s="241"/>
      <c r="H532" s="241"/>
      <c r="I532" s="241"/>
      <c r="J532" s="241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F532" s="16"/>
      <c r="AG532" s="16"/>
      <c r="AH532" s="16"/>
      <c r="AI532" s="16"/>
      <c r="AJ532" s="16"/>
      <c r="AK532" s="16"/>
      <c r="AL532" s="16"/>
      <c r="AM532" s="16"/>
      <c r="AN532" s="16"/>
      <c r="AO532" s="16"/>
      <c r="AP532" s="16"/>
      <c r="AQ532" s="16"/>
      <c r="AR532" s="16"/>
      <c r="AS532" s="16"/>
      <c r="AT532" s="16"/>
      <c r="AU532" s="16"/>
      <c r="AV532" s="16"/>
    </row>
    <row r="533" spans="6:48" s="265" customFormat="1" x14ac:dyDescent="0.35">
      <c r="F533" s="241"/>
      <c r="G533" s="241"/>
      <c r="H533" s="241"/>
      <c r="I533" s="241"/>
      <c r="J533" s="241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F533" s="16"/>
      <c r="AG533" s="16"/>
      <c r="AH533" s="16"/>
      <c r="AI533" s="16"/>
      <c r="AJ533" s="16"/>
      <c r="AK533" s="16"/>
      <c r="AL533" s="16"/>
      <c r="AM533" s="16"/>
      <c r="AN533" s="16"/>
      <c r="AO533" s="16"/>
      <c r="AP533" s="16"/>
      <c r="AQ533" s="16"/>
      <c r="AR533" s="16"/>
      <c r="AS533" s="16"/>
      <c r="AT533" s="16"/>
      <c r="AU533" s="16"/>
      <c r="AV533" s="16"/>
    </row>
    <row r="534" spans="6:48" s="265" customFormat="1" x14ac:dyDescent="0.35">
      <c r="F534" s="241"/>
      <c r="G534" s="241"/>
      <c r="H534" s="241"/>
      <c r="I534" s="241"/>
      <c r="J534" s="241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  <c r="AI534" s="16"/>
      <c r="AJ534" s="16"/>
      <c r="AK534" s="16"/>
      <c r="AL534" s="16"/>
      <c r="AM534" s="16"/>
      <c r="AN534" s="16"/>
      <c r="AO534" s="16"/>
      <c r="AP534" s="16"/>
      <c r="AQ534" s="16"/>
      <c r="AR534" s="16"/>
      <c r="AS534" s="16"/>
      <c r="AT534" s="16"/>
      <c r="AU534" s="16"/>
      <c r="AV534" s="16"/>
    </row>
    <row r="535" spans="6:48" s="265" customFormat="1" x14ac:dyDescent="0.35">
      <c r="F535" s="241"/>
      <c r="G535" s="241"/>
      <c r="H535" s="241"/>
      <c r="I535" s="241"/>
      <c r="J535" s="241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F535" s="16"/>
      <c r="AG535" s="16"/>
      <c r="AH535" s="16"/>
      <c r="AI535" s="16"/>
      <c r="AJ535" s="16"/>
      <c r="AK535" s="16"/>
      <c r="AL535" s="16"/>
      <c r="AM535" s="16"/>
      <c r="AN535" s="16"/>
      <c r="AO535" s="16"/>
      <c r="AP535" s="16"/>
      <c r="AQ535" s="16"/>
      <c r="AR535" s="16"/>
      <c r="AS535" s="16"/>
      <c r="AT535" s="16"/>
      <c r="AU535" s="16"/>
      <c r="AV535" s="16"/>
    </row>
    <row r="536" spans="6:48" s="265" customFormat="1" x14ac:dyDescent="0.35">
      <c r="F536" s="241"/>
      <c r="G536" s="241"/>
      <c r="H536" s="241"/>
      <c r="I536" s="241"/>
      <c r="J536" s="241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F536" s="16"/>
      <c r="AG536" s="16"/>
      <c r="AH536" s="16"/>
      <c r="AI536" s="16"/>
      <c r="AJ536" s="16"/>
      <c r="AK536" s="16"/>
      <c r="AL536" s="16"/>
      <c r="AM536" s="16"/>
      <c r="AN536" s="16"/>
      <c r="AO536" s="16"/>
      <c r="AP536" s="16"/>
      <c r="AQ536" s="16"/>
      <c r="AR536" s="16"/>
      <c r="AS536" s="16"/>
      <c r="AT536" s="16"/>
      <c r="AU536" s="16"/>
      <c r="AV536" s="16"/>
    </row>
    <row r="537" spans="6:48" s="265" customFormat="1" x14ac:dyDescent="0.35">
      <c r="F537" s="241"/>
      <c r="G537" s="241"/>
      <c r="H537" s="241"/>
      <c r="I537" s="241"/>
      <c r="J537" s="241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F537" s="16"/>
      <c r="AG537" s="16"/>
      <c r="AH537" s="16"/>
      <c r="AI537" s="16"/>
      <c r="AJ537" s="16"/>
      <c r="AK537" s="16"/>
      <c r="AL537" s="16"/>
      <c r="AM537" s="16"/>
      <c r="AN537" s="16"/>
      <c r="AO537" s="16"/>
      <c r="AP537" s="16"/>
      <c r="AQ537" s="16"/>
      <c r="AR537" s="16"/>
      <c r="AS537" s="16"/>
      <c r="AT537" s="16"/>
      <c r="AU537" s="16"/>
      <c r="AV537" s="16"/>
    </row>
    <row r="538" spans="6:48" s="265" customFormat="1" x14ac:dyDescent="0.35">
      <c r="F538" s="241"/>
      <c r="G538" s="241"/>
      <c r="H538" s="241"/>
      <c r="I538" s="241"/>
      <c r="J538" s="241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  <c r="AF538" s="16"/>
      <c r="AG538" s="16"/>
      <c r="AH538" s="16"/>
      <c r="AI538" s="16"/>
      <c r="AJ538" s="16"/>
      <c r="AK538" s="16"/>
      <c r="AL538" s="16"/>
      <c r="AM538" s="16"/>
      <c r="AN538" s="16"/>
      <c r="AO538" s="16"/>
      <c r="AP538" s="16"/>
      <c r="AQ538" s="16"/>
      <c r="AR538" s="16"/>
      <c r="AS538" s="16"/>
      <c r="AT538" s="16"/>
      <c r="AU538" s="16"/>
      <c r="AV538" s="16"/>
    </row>
    <row r="539" spans="6:48" s="265" customFormat="1" x14ac:dyDescent="0.35">
      <c r="F539" s="241"/>
      <c r="G539" s="241"/>
      <c r="H539" s="241"/>
      <c r="I539" s="241"/>
      <c r="J539" s="241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F539" s="16"/>
      <c r="AG539" s="16"/>
      <c r="AH539" s="16"/>
      <c r="AI539" s="16"/>
      <c r="AJ539" s="16"/>
      <c r="AK539" s="16"/>
      <c r="AL539" s="16"/>
      <c r="AM539" s="16"/>
      <c r="AN539" s="16"/>
      <c r="AO539" s="16"/>
      <c r="AP539" s="16"/>
      <c r="AQ539" s="16"/>
      <c r="AR539" s="16"/>
      <c r="AS539" s="16"/>
      <c r="AT539" s="16"/>
      <c r="AU539" s="16"/>
      <c r="AV539" s="16"/>
    </row>
    <row r="540" spans="6:48" s="265" customFormat="1" x14ac:dyDescent="0.35">
      <c r="F540" s="241"/>
      <c r="G540" s="241"/>
      <c r="H540" s="241"/>
      <c r="I540" s="241"/>
      <c r="J540" s="241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F540" s="16"/>
      <c r="AG540" s="16"/>
      <c r="AH540" s="16"/>
      <c r="AI540" s="16"/>
      <c r="AJ540" s="16"/>
      <c r="AK540" s="16"/>
      <c r="AL540" s="16"/>
      <c r="AM540" s="16"/>
      <c r="AN540" s="16"/>
      <c r="AO540" s="16"/>
      <c r="AP540" s="16"/>
      <c r="AQ540" s="16"/>
      <c r="AR540" s="16"/>
      <c r="AS540" s="16"/>
      <c r="AT540" s="16"/>
      <c r="AU540" s="16"/>
      <c r="AV540" s="16"/>
    </row>
    <row r="541" spans="6:48" s="265" customFormat="1" x14ac:dyDescent="0.35">
      <c r="F541" s="241"/>
      <c r="G541" s="241"/>
      <c r="H541" s="241"/>
      <c r="I541" s="241"/>
      <c r="J541" s="241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F541" s="16"/>
      <c r="AG541" s="16"/>
      <c r="AH541" s="16"/>
      <c r="AI541" s="16"/>
      <c r="AJ541" s="16"/>
      <c r="AK541" s="16"/>
      <c r="AL541" s="16"/>
      <c r="AM541" s="16"/>
      <c r="AN541" s="16"/>
      <c r="AO541" s="16"/>
      <c r="AP541" s="16"/>
      <c r="AQ541" s="16"/>
      <c r="AR541" s="16"/>
      <c r="AS541" s="16"/>
      <c r="AT541" s="16"/>
      <c r="AU541" s="16"/>
      <c r="AV541" s="16"/>
    </row>
    <row r="542" spans="6:48" s="265" customFormat="1" x14ac:dyDescent="0.35">
      <c r="F542" s="241"/>
      <c r="G542" s="241"/>
      <c r="H542" s="241"/>
      <c r="I542" s="241"/>
      <c r="J542" s="241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F542" s="16"/>
      <c r="AG542" s="16"/>
      <c r="AH542" s="16"/>
      <c r="AI542" s="16"/>
      <c r="AJ542" s="16"/>
      <c r="AK542" s="16"/>
      <c r="AL542" s="16"/>
      <c r="AM542" s="16"/>
      <c r="AN542" s="16"/>
      <c r="AO542" s="16"/>
      <c r="AP542" s="16"/>
      <c r="AQ542" s="16"/>
      <c r="AR542" s="16"/>
      <c r="AS542" s="16"/>
      <c r="AT542" s="16"/>
      <c r="AU542" s="16"/>
      <c r="AV542" s="16"/>
    </row>
    <row r="543" spans="6:48" s="265" customFormat="1" x14ac:dyDescent="0.35">
      <c r="F543" s="241"/>
      <c r="G543" s="241"/>
      <c r="H543" s="241"/>
      <c r="I543" s="241"/>
      <c r="J543" s="241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F543" s="16"/>
      <c r="AG543" s="16"/>
      <c r="AH543" s="16"/>
      <c r="AI543" s="16"/>
      <c r="AJ543" s="16"/>
      <c r="AK543" s="16"/>
      <c r="AL543" s="16"/>
      <c r="AM543" s="16"/>
      <c r="AN543" s="16"/>
      <c r="AO543" s="16"/>
      <c r="AP543" s="16"/>
      <c r="AQ543" s="16"/>
      <c r="AR543" s="16"/>
      <c r="AS543" s="16"/>
      <c r="AT543" s="16"/>
      <c r="AU543" s="16"/>
      <c r="AV543" s="16"/>
    </row>
    <row r="544" spans="6:48" s="265" customFormat="1" x14ac:dyDescent="0.35">
      <c r="F544" s="241"/>
      <c r="G544" s="241"/>
      <c r="H544" s="241"/>
      <c r="I544" s="241"/>
      <c r="J544" s="241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  <c r="AI544" s="16"/>
      <c r="AJ544" s="16"/>
      <c r="AK544" s="16"/>
      <c r="AL544" s="16"/>
      <c r="AM544" s="16"/>
      <c r="AN544" s="16"/>
      <c r="AO544" s="16"/>
      <c r="AP544" s="16"/>
      <c r="AQ544" s="16"/>
      <c r="AR544" s="16"/>
      <c r="AS544" s="16"/>
      <c r="AT544" s="16"/>
      <c r="AU544" s="16"/>
      <c r="AV544" s="16"/>
    </row>
    <row r="545" spans="6:48" s="265" customFormat="1" x14ac:dyDescent="0.35">
      <c r="F545" s="241"/>
      <c r="G545" s="241"/>
      <c r="H545" s="241"/>
      <c r="I545" s="241"/>
      <c r="J545" s="241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F545" s="16"/>
      <c r="AG545" s="16"/>
      <c r="AH545" s="16"/>
      <c r="AI545" s="16"/>
      <c r="AJ545" s="16"/>
      <c r="AK545" s="16"/>
      <c r="AL545" s="16"/>
      <c r="AM545" s="16"/>
      <c r="AN545" s="16"/>
      <c r="AO545" s="16"/>
      <c r="AP545" s="16"/>
      <c r="AQ545" s="16"/>
      <c r="AR545" s="16"/>
      <c r="AS545" s="16"/>
      <c r="AT545" s="16"/>
      <c r="AU545" s="16"/>
      <c r="AV545" s="16"/>
    </row>
    <row r="546" spans="6:48" s="265" customFormat="1" x14ac:dyDescent="0.35">
      <c r="F546" s="241"/>
      <c r="G546" s="241"/>
      <c r="H546" s="241"/>
      <c r="I546" s="241"/>
      <c r="J546" s="241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F546" s="16"/>
      <c r="AG546" s="16"/>
      <c r="AH546" s="16"/>
      <c r="AI546" s="16"/>
      <c r="AJ546" s="16"/>
      <c r="AK546" s="16"/>
      <c r="AL546" s="16"/>
      <c r="AM546" s="16"/>
      <c r="AN546" s="16"/>
      <c r="AO546" s="16"/>
      <c r="AP546" s="16"/>
      <c r="AQ546" s="16"/>
      <c r="AR546" s="16"/>
      <c r="AS546" s="16"/>
      <c r="AT546" s="16"/>
      <c r="AU546" s="16"/>
      <c r="AV546" s="16"/>
    </row>
    <row r="547" spans="6:48" s="265" customFormat="1" x14ac:dyDescent="0.35">
      <c r="F547" s="241"/>
      <c r="G547" s="241"/>
      <c r="H547" s="241"/>
      <c r="I547" s="241"/>
      <c r="J547" s="241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F547" s="16"/>
      <c r="AG547" s="16"/>
      <c r="AH547" s="16"/>
      <c r="AI547" s="16"/>
      <c r="AJ547" s="16"/>
      <c r="AK547" s="16"/>
      <c r="AL547" s="16"/>
      <c r="AM547" s="16"/>
      <c r="AN547" s="16"/>
      <c r="AO547" s="16"/>
      <c r="AP547" s="16"/>
      <c r="AQ547" s="16"/>
      <c r="AR547" s="16"/>
      <c r="AS547" s="16"/>
      <c r="AT547" s="16"/>
      <c r="AU547" s="16"/>
      <c r="AV547" s="16"/>
    </row>
    <row r="548" spans="6:48" s="265" customFormat="1" x14ac:dyDescent="0.35">
      <c r="F548" s="241"/>
      <c r="G548" s="241"/>
      <c r="H548" s="241"/>
      <c r="I548" s="241"/>
      <c r="J548" s="241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F548" s="16"/>
      <c r="AG548" s="16"/>
      <c r="AH548" s="16"/>
      <c r="AI548" s="16"/>
      <c r="AJ548" s="16"/>
      <c r="AK548" s="16"/>
      <c r="AL548" s="16"/>
      <c r="AM548" s="16"/>
      <c r="AN548" s="16"/>
      <c r="AO548" s="16"/>
      <c r="AP548" s="16"/>
      <c r="AQ548" s="16"/>
      <c r="AR548" s="16"/>
      <c r="AS548" s="16"/>
      <c r="AT548" s="16"/>
      <c r="AU548" s="16"/>
      <c r="AV548" s="16"/>
    </row>
    <row r="549" spans="6:48" s="265" customFormat="1" x14ac:dyDescent="0.35">
      <c r="F549" s="241"/>
      <c r="G549" s="241"/>
      <c r="H549" s="241"/>
      <c r="I549" s="241"/>
      <c r="J549" s="241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F549" s="16"/>
      <c r="AG549" s="16"/>
      <c r="AH549" s="16"/>
      <c r="AI549" s="16"/>
      <c r="AJ549" s="16"/>
      <c r="AK549" s="16"/>
      <c r="AL549" s="16"/>
      <c r="AM549" s="16"/>
      <c r="AN549" s="16"/>
      <c r="AO549" s="16"/>
      <c r="AP549" s="16"/>
      <c r="AQ549" s="16"/>
      <c r="AR549" s="16"/>
      <c r="AS549" s="16"/>
      <c r="AT549" s="16"/>
      <c r="AU549" s="16"/>
      <c r="AV549" s="16"/>
    </row>
    <row r="550" spans="6:48" s="265" customFormat="1" x14ac:dyDescent="0.35">
      <c r="F550" s="241"/>
      <c r="G550" s="241"/>
      <c r="H550" s="241"/>
      <c r="I550" s="241"/>
      <c r="J550" s="241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F550" s="16"/>
      <c r="AG550" s="16"/>
      <c r="AH550" s="16"/>
      <c r="AI550" s="16"/>
      <c r="AJ550" s="16"/>
      <c r="AK550" s="16"/>
      <c r="AL550" s="16"/>
      <c r="AM550" s="16"/>
      <c r="AN550" s="16"/>
      <c r="AO550" s="16"/>
      <c r="AP550" s="16"/>
      <c r="AQ550" s="16"/>
      <c r="AR550" s="16"/>
      <c r="AS550" s="16"/>
      <c r="AT550" s="16"/>
      <c r="AU550" s="16"/>
      <c r="AV550" s="16"/>
    </row>
    <row r="551" spans="6:48" s="265" customFormat="1" x14ac:dyDescent="0.35">
      <c r="F551" s="241"/>
      <c r="G551" s="241"/>
      <c r="H551" s="241"/>
      <c r="I551" s="241"/>
      <c r="J551" s="241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F551" s="16"/>
      <c r="AG551" s="16"/>
      <c r="AH551" s="16"/>
      <c r="AI551" s="16"/>
      <c r="AJ551" s="16"/>
      <c r="AK551" s="16"/>
      <c r="AL551" s="16"/>
      <c r="AM551" s="16"/>
      <c r="AN551" s="16"/>
      <c r="AO551" s="16"/>
      <c r="AP551" s="16"/>
      <c r="AQ551" s="16"/>
      <c r="AR551" s="16"/>
      <c r="AS551" s="16"/>
      <c r="AT551" s="16"/>
      <c r="AU551" s="16"/>
      <c r="AV551" s="16"/>
    </row>
    <row r="552" spans="6:48" s="265" customFormat="1" x14ac:dyDescent="0.35">
      <c r="F552" s="241"/>
      <c r="G552" s="241"/>
      <c r="H552" s="241"/>
      <c r="I552" s="241"/>
      <c r="J552" s="241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F552" s="16"/>
      <c r="AG552" s="16"/>
      <c r="AH552" s="16"/>
      <c r="AI552" s="16"/>
      <c r="AJ552" s="16"/>
      <c r="AK552" s="16"/>
      <c r="AL552" s="16"/>
      <c r="AM552" s="16"/>
      <c r="AN552" s="16"/>
      <c r="AO552" s="16"/>
      <c r="AP552" s="16"/>
      <c r="AQ552" s="16"/>
      <c r="AR552" s="16"/>
      <c r="AS552" s="16"/>
      <c r="AT552" s="16"/>
      <c r="AU552" s="16"/>
      <c r="AV552" s="16"/>
    </row>
    <row r="553" spans="6:48" s="265" customFormat="1" x14ac:dyDescent="0.35">
      <c r="F553" s="241"/>
      <c r="G553" s="241"/>
      <c r="H553" s="241"/>
      <c r="I553" s="241"/>
      <c r="J553" s="241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F553" s="16"/>
      <c r="AG553" s="16"/>
      <c r="AH553" s="16"/>
      <c r="AI553" s="16"/>
      <c r="AJ553" s="16"/>
      <c r="AK553" s="16"/>
      <c r="AL553" s="16"/>
      <c r="AM553" s="16"/>
      <c r="AN553" s="16"/>
      <c r="AO553" s="16"/>
      <c r="AP553" s="16"/>
      <c r="AQ553" s="16"/>
      <c r="AR553" s="16"/>
      <c r="AS553" s="16"/>
      <c r="AT553" s="16"/>
      <c r="AU553" s="16"/>
      <c r="AV553" s="16"/>
    </row>
    <row r="554" spans="6:48" s="265" customFormat="1" x14ac:dyDescent="0.35">
      <c r="F554" s="241"/>
      <c r="G554" s="241"/>
      <c r="H554" s="241"/>
      <c r="I554" s="241"/>
      <c r="J554" s="241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F554" s="16"/>
      <c r="AG554" s="16"/>
      <c r="AH554" s="16"/>
      <c r="AI554" s="16"/>
      <c r="AJ554" s="16"/>
      <c r="AK554" s="16"/>
      <c r="AL554" s="16"/>
      <c r="AM554" s="16"/>
      <c r="AN554" s="16"/>
      <c r="AO554" s="16"/>
      <c r="AP554" s="16"/>
      <c r="AQ554" s="16"/>
      <c r="AR554" s="16"/>
      <c r="AS554" s="16"/>
      <c r="AT554" s="16"/>
      <c r="AU554" s="16"/>
      <c r="AV554" s="16"/>
    </row>
    <row r="555" spans="6:48" s="265" customFormat="1" x14ac:dyDescent="0.35">
      <c r="F555" s="241"/>
      <c r="G555" s="241"/>
      <c r="H555" s="241"/>
      <c r="I555" s="241"/>
      <c r="J555" s="241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F555" s="16"/>
      <c r="AG555" s="16"/>
      <c r="AH555" s="16"/>
      <c r="AI555" s="16"/>
      <c r="AJ555" s="16"/>
      <c r="AK555" s="16"/>
      <c r="AL555" s="16"/>
      <c r="AM555" s="16"/>
      <c r="AN555" s="16"/>
      <c r="AO555" s="16"/>
      <c r="AP555" s="16"/>
      <c r="AQ555" s="16"/>
      <c r="AR555" s="16"/>
      <c r="AS555" s="16"/>
      <c r="AT555" s="16"/>
      <c r="AU555" s="16"/>
      <c r="AV555" s="16"/>
    </row>
    <row r="556" spans="6:48" s="265" customFormat="1" x14ac:dyDescent="0.35">
      <c r="F556" s="241"/>
      <c r="G556" s="241"/>
      <c r="H556" s="241"/>
      <c r="I556" s="241"/>
      <c r="J556" s="241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F556" s="16"/>
      <c r="AG556" s="16"/>
      <c r="AH556" s="16"/>
      <c r="AI556" s="16"/>
      <c r="AJ556" s="16"/>
      <c r="AK556" s="16"/>
      <c r="AL556" s="16"/>
      <c r="AM556" s="16"/>
      <c r="AN556" s="16"/>
      <c r="AO556" s="16"/>
      <c r="AP556" s="16"/>
      <c r="AQ556" s="16"/>
      <c r="AR556" s="16"/>
      <c r="AS556" s="16"/>
      <c r="AT556" s="16"/>
      <c r="AU556" s="16"/>
      <c r="AV556" s="16"/>
    </row>
    <row r="557" spans="6:48" s="265" customFormat="1" x14ac:dyDescent="0.35">
      <c r="F557" s="241"/>
      <c r="G557" s="241"/>
      <c r="H557" s="241"/>
      <c r="I557" s="241"/>
      <c r="J557" s="241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F557" s="16"/>
      <c r="AG557" s="16"/>
      <c r="AH557" s="16"/>
      <c r="AI557" s="16"/>
      <c r="AJ557" s="16"/>
      <c r="AK557" s="16"/>
      <c r="AL557" s="16"/>
      <c r="AM557" s="16"/>
      <c r="AN557" s="16"/>
      <c r="AO557" s="16"/>
      <c r="AP557" s="16"/>
      <c r="AQ557" s="16"/>
      <c r="AR557" s="16"/>
      <c r="AS557" s="16"/>
      <c r="AT557" s="16"/>
      <c r="AU557" s="16"/>
      <c r="AV557" s="16"/>
    </row>
    <row r="558" spans="6:48" s="265" customFormat="1" x14ac:dyDescent="0.35">
      <c r="F558" s="241"/>
      <c r="G558" s="241"/>
      <c r="H558" s="241"/>
      <c r="I558" s="241"/>
      <c r="J558" s="241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F558" s="16"/>
      <c r="AG558" s="16"/>
      <c r="AH558" s="16"/>
      <c r="AI558" s="16"/>
      <c r="AJ558" s="16"/>
      <c r="AK558" s="16"/>
      <c r="AL558" s="16"/>
      <c r="AM558" s="16"/>
      <c r="AN558" s="16"/>
      <c r="AO558" s="16"/>
      <c r="AP558" s="16"/>
      <c r="AQ558" s="16"/>
      <c r="AR558" s="16"/>
      <c r="AS558" s="16"/>
      <c r="AT558" s="16"/>
      <c r="AU558" s="16"/>
      <c r="AV558" s="16"/>
    </row>
    <row r="559" spans="6:48" s="265" customFormat="1" x14ac:dyDescent="0.35">
      <c r="F559" s="241"/>
      <c r="G559" s="241"/>
      <c r="H559" s="241"/>
      <c r="I559" s="241"/>
      <c r="J559" s="241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F559" s="16"/>
      <c r="AG559" s="16"/>
      <c r="AH559" s="16"/>
      <c r="AI559" s="16"/>
      <c r="AJ559" s="16"/>
      <c r="AK559" s="16"/>
      <c r="AL559" s="16"/>
      <c r="AM559" s="16"/>
      <c r="AN559" s="16"/>
      <c r="AO559" s="16"/>
      <c r="AP559" s="16"/>
      <c r="AQ559" s="16"/>
      <c r="AR559" s="16"/>
      <c r="AS559" s="16"/>
      <c r="AT559" s="16"/>
      <c r="AU559" s="16"/>
      <c r="AV559" s="16"/>
    </row>
    <row r="560" spans="6:48" s="265" customFormat="1" x14ac:dyDescent="0.35">
      <c r="F560" s="241"/>
      <c r="G560" s="241"/>
      <c r="H560" s="241"/>
      <c r="I560" s="241"/>
      <c r="J560" s="241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F560" s="16"/>
      <c r="AG560" s="16"/>
      <c r="AH560" s="16"/>
      <c r="AI560" s="16"/>
      <c r="AJ560" s="16"/>
      <c r="AK560" s="16"/>
      <c r="AL560" s="16"/>
      <c r="AM560" s="16"/>
      <c r="AN560" s="16"/>
      <c r="AO560" s="16"/>
      <c r="AP560" s="16"/>
      <c r="AQ560" s="16"/>
      <c r="AR560" s="16"/>
      <c r="AS560" s="16"/>
      <c r="AT560" s="16"/>
      <c r="AU560" s="16"/>
      <c r="AV560" s="16"/>
    </row>
    <row r="561" spans="6:48" s="265" customFormat="1" x14ac:dyDescent="0.35">
      <c r="F561" s="241"/>
      <c r="G561" s="241"/>
      <c r="H561" s="241"/>
      <c r="I561" s="241"/>
      <c r="J561" s="241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F561" s="16"/>
      <c r="AG561" s="16"/>
      <c r="AH561" s="16"/>
      <c r="AI561" s="16"/>
      <c r="AJ561" s="16"/>
      <c r="AK561" s="16"/>
      <c r="AL561" s="16"/>
      <c r="AM561" s="16"/>
      <c r="AN561" s="16"/>
      <c r="AO561" s="16"/>
      <c r="AP561" s="16"/>
      <c r="AQ561" s="16"/>
      <c r="AR561" s="16"/>
      <c r="AS561" s="16"/>
      <c r="AT561" s="16"/>
      <c r="AU561" s="16"/>
      <c r="AV561" s="16"/>
    </row>
    <row r="562" spans="6:48" s="265" customFormat="1" x14ac:dyDescent="0.35">
      <c r="F562" s="241"/>
      <c r="G562" s="241"/>
      <c r="H562" s="241"/>
      <c r="I562" s="241"/>
      <c r="J562" s="241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F562" s="16"/>
      <c r="AG562" s="16"/>
      <c r="AH562" s="16"/>
      <c r="AI562" s="16"/>
      <c r="AJ562" s="16"/>
      <c r="AK562" s="16"/>
      <c r="AL562" s="16"/>
      <c r="AM562" s="16"/>
      <c r="AN562" s="16"/>
      <c r="AO562" s="16"/>
      <c r="AP562" s="16"/>
      <c r="AQ562" s="16"/>
      <c r="AR562" s="16"/>
      <c r="AS562" s="16"/>
      <c r="AT562" s="16"/>
      <c r="AU562" s="16"/>
      <c r="AV562" s="16"/>
    </row>
    <row r="563" spans="6:48" s="265" customFormat="1" x14ac:dyDescent="0.35">
      <c r="F563" s="241"/>
      <c r="G563" s="241"/>
      <c r="H563" s="241"/>
      <c r="I563" s="241"/>
      <c r="J563" s="241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F563" s="16"/>
      <c r="AG563" s="16"/>
      <c r="AH563" s="16"/>
      <c r="AI563" s="16"/>
      <c r="AJ563" s="16"/>
      <c r="AK563" s="16"/>
      <c r="AL563" s="16"/>
      <c r="AM563" s="16"/>
      <c r="AN563" s="16"/>
      <c r="AO563" s="16"/>
      <c r="AP563" s="16"/>
      <c r="AQ563" s="16"/>
      <c r="AR563" s="16"/>
      <c r="AS563" s="16"/>
      <c r="AT563" s="16"/>
      <c r="AU563" s="16"/>
      <c r="AV563" s="16"/>
    </row>
    <row r="564" spans="6:48" s="265" customFormat="1" x14ac:dyDescent="0.35">
      <c r="F564" s="241"/>
      <c r="G564" s="241"/>
      <c r="H564" s="241"/>
      <c r="I564" s="241"/>
      <c r="J564" s="241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F564" s="16"/>
      <c r="AG564" s="16"/>
      <c r="AH564" s="16"/>
      <c r="AI564" s="16"/>
      <c r="AJ564" s="16"/>
      <c r="AK564" s="16"/>
      <c r="AL564" s="16"/>
      <c r="AM564" s="16"/>
      <c r="AN564" s="16"/>
      <c r="AO564" s="16"/>
      <c r="AP564" s="16"/>
      <c r="AQ564" s="16"/>
      <c r="AR564" s="16"/>
      <c r="AS564" s="16"/>
      <c r="AT564" s="16"/>
      <c r="AU564" s="16"/>
      <c r="AV564" s="16"/>
    </row>
    <row r="565" spans="6:48" s="265" customFormat="1" x14ac:dyDescent="0.35">
      <c r="F565" s="241"/>
      <c r="G565" s="241"/>
      <c r="H565" s="241"/>
      <c r="I565" s="241"/>
      <c r="J565" s="241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F565" s="16"/>
      <c r="AG565" s="16"/>
      <c r="AH565" s="16"/>
      <c r="AI565" s="16"/>
      <c r="AJ565" s="16"/>
      <c r="AK565" s="16"/>
      <c r="AL565" s="16"/>
      <c r="AM565" s="16"/>
      <c r="AN565" s="16"/>
      <c r="AO565" s="16"/>
      <c r="AP565" s="16"/>
      <c r="AQ565" s="16"/>
      <c r="AR565" s="16"/>
      <c r="AS565" s="16"/>
      <c r="AT565" s="16"/>
      <c r="AU565" s="16"/>
      <c r="AV565" s="16"/>
    </row>
    <row r="566" spans="6:48" s="265" customFormat="1" x14ac:dyDescent="0.35">
      <c r="F566" s="241"/>
      <c r="G566" s="241"/>
      <c r="H566" s="241"/>
      <c r="I566" s="241"/>
      <c r="J566" s="241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F566" s="16"/>
      <c r="AG566" s="16"/>
      <c r="AH566" s="16"/>
      <c r="AI566" s="16"/>
      <c r="AJ566" s="16"/>
      <c r="AK566" s="16"/>
      <c r="AL566" s="16"/>
      <c r="AM566" s="16"/>
      <c r="AN566" s="16"/>
      <c r="AO566" s="16"/>
      <c r="AP566" s="16"/>
      <c r="AQ566" s="16"/>
      <c r="AR566" s="16"/>
      <c r="AS566" s="16"/>
      <c r="AT566" s="16"/>
      <c r="AU566" s="16"/>
      <c r="AV566" s="16"/>
    </row>
    <row r="567" spans="6:48" s="265" customFormat="1" x14ac:dyDescent="0.35">
      <c r="F567" s="241"/>
      <c r="G567" s="241"/>
      <c r="H567" s="241"/>
      <c r="I567" s="241"/>
      <c r="J567" s="241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F567" s="16"/>
      <c r="AG567" s="16"/>
      <c r="AH567" s="16"/>
      <c r="AI567" s="16"/>
      <c r="AJ567" s="16"/>
      <c r="AK567" s="16"/>
      <c r="AL567" s="16"/>
      <c r="AM567" s="16"/>
      <c r="AN567" s="16"/>
      <c r="AO567" s="16"/>
      <c r="AP567" s="16"/>
      <c r="AQ567" s="16"/>
      <c r="AR567" s="16"/>
      <c r="AS567" s="16"/>
      <c r="AT567" s="16"/>
      <c r="AU567" s="16"/>
      <c r="AV567" s="16"/>
    </row>
    <row r="568" spans="6:48" s="265" customFormat="1" x14ac:dyDescent="0.35">
      <c r="F568" s="241"/>
      <c r="G568" s="241"/>
      <c r="H568" s="241"/>
      <c r="I568" s="241"/>
      <c r="J568" s="241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F568" s="16"/>
      <c r="AG568" s="16"/>
      <c r="AH568" s="16"/>
      <c r="AI568" s="16"/>
      <c r="AJ568" s="16"/>
      <c r="AK568" s="16"/>
      <c r="AL568" s="16"/>
      <c r="AM568" s="16"/>
      <c r="AN568" s="16"/>
      <c r="AO568" s="16"/>
      <c r="AP568" s="16"/>
      <c r="AQ568" s="16"/>
      <c r="AR568" s="16"/>
      <c r="AS568" s="16"/>
      <c r="AT568" s="16"/>
      <c r="AU568" s="16"/>
      <c r="AV568" s="16"/>
    </row>
    <row r="569" spans="6:48" s="265" customFormat="1" x14ac:dyDescent="0.35">
      <c r="F569" s="241"/>
      <c r="G569" s="241"/>
      <c r="H569" s="241"/>
      <c r="I569" s="241"/>
      <c r="J569" s="241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F569" s="16"/>
      <c r="AG569" s="16"/>
      <c r="AH569" s="16"/>
      <c r="AI569" s="16"/>
      <c r="AJ569" s="16"/>
      <c r="AK569" s="16"/>
      <c r="AL569" s="16"/>
      <c r="AM569" s="16"/>
      <c r="AN569" s="16"/>
      <c r="AO569" s="16"/>
      <c r="AP569" s="16"/>
      <c r="AQ569" s="16"/>
      <c r="AR569" s="16"/>
      <c r="AS569" s="16"/>
      <c r="AT569" s="16"/>
      <c r="AU569" s="16"/>
      <c r="AV569" s="16"/>
    </row>
    <row r="570" spans="6:48" s="265" customFormat="1" x14ac:dyDescent="0.35">
      <c r="F570" s="241"/>
      <c r="G570" s="241"/>
      <c r="H570" s="241"/>
      <c r="I570" s="241"/>
      <c r="J570" s="241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F570" s="16"/>
      <c r="AG570" s="16"/>
      <c r="AH570" s="16"/>
      <c r="AI570" s="16"/>
      <c r="AJ570" s="16"/>
      <c r="AK570" s="16"/>
      <c r="AL570" s="16"/>
      <c r="AM570" s="16"/>
      <c r="AN570" s="16"/>
      <c r="AO570" s="16"/>
      <c r="AP570" s="16"/>
      <c r="AQ570" s="16"/>
      <c r="AR570" s="16"/>
      <c r="AS570" s="16"/>
      <c r="AT570" s="16"/>
      <c r="AU570" s="16"/>
      <c r="AV570" s="16"/>
    </row>
    <row r="571" spans="6:48" s="265" customFormat="1" x14ac:dyDescent="0.35">
      <c r="F571" s="241"/>
      <c r="G571" s="241"/>
      <c r="H571" s="241"/>
      <c r="I571" s="241"/>
      <c r="J571" s="241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F571" s="16"/>
      <c r="AG571" s="16"/>
      <c r="AH571" s="16"/>
      <c r="AI571" s="16"/>
      <c r="AJ571" s="16"/>
      <c r="AK571" s="16"/>
      <c r="AL571" s="16"/>
      <c r="AM571" s="16"/>
      <c r="AN571" s="16"/>
      <c r="AO571" s="16"/>
      <c r="AP571" s="16"/>
      <c r="AQ571" s="16"/>
      <c r="AR571" s="16"/>
      <c r="AS571" s="16"/>
      <c r="AT571" s="16"/>
      <c r="AU571" s="16"/>
      <c r="AV571" s="16"/>
    </row>
    <row r="572" spans="6:48" s="265" customFormat="1" x14ac:dyDescent="0.35">
      <c r="F572" s="241"/>
      <c r="G572" s="241"/>
      <c r="H572" s="241"/>
      <c r="I572" s="241"/>
      <c r="J572" s="241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F572" s="16"/>
      <c r="AG572" s="16"/>
      <c r="AH572" s="16"/>
      <c r="AI572" s="16"/>
      <c r="AJ572" s="16"/>
      <c r="AK572" s="16"/>
      <c r="AL572" s="16"/>
      <c r="AM572" s="16"/>
      <c r="AN572" s="16"/>
      <c r="AO572" s="16"/>
      <c r="AP572" s="16"/>
      <c r="AQ572" s="16"/>
      <c r="AR572" s="16"/>
      <c r="AS572" s="16"/>
      <c r="AT572" s="16"/>
      <c r="AU572" s="16"/>
      <c r="AV572" s="16"/>
    </row>
    <row r="573" spans="6:48" s="265" customFormat="1" x14ac:dyDescent="0.35">
      <c r="F573" s="241"/>
      <c r="G573" s="241"/>
      <c r="H573" s="241"/>
      <c r="I573" s="241"/>
      <c r="J573" s="241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F573" s="16"/>
      <c r="AG573" s="16"/>
      <c r="AH573" s="16"/>
      <c r="AI573" s="16"/>
      <c r="AJ573" s="16"/>
      <c r="AK573" s="16"/>
      <c r="AL573" s="16"/>
      <c r="AM573" s="16"/>
      <c r="AN573" s="16"/>
      <c r="AO573" s="16"/>
      <c r="AP573" s="16"/>
      <c r="AQ573" s="16"/>
      <c r="AR573" s="16"/>
      <c r="AS573" s="16"/>
      <c r="AT573" s="16"/>
      <c r="AU573" s="16"/>
      <c r="AV573" s="16"/>
    </row>
    <row r="574" spans="6:48" s="265" customFormat="1" x14ac:dyDescent="0.35">
      <c r="F574" s="241"/>
      <c r="G574" s="241"/>
      <c r="H574" s="241"/>
      <c r="I574" s="241"/>
      <c r="J574" s="241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F574" s="16"/>
      <c r="AG574" s="16"/>
      <c r="AH574" s="16"/>
      <c r="AI574" s="16"/>
      <c r="AJ574" s="16"/>
      <c r="AK574" s="16"/>
      <c r="AL574" s="16"/>
      <c r="AM574" s="16"/>
      <c r="AN574" s="16"/>
      <c r="AO574" s="16"/>
      <c r="AP574" s="16"/>
      <c r="AQ574" s="16"/>
      <c r="AR574" s="16"/>
      <c r="AS574" s="16"/>
      <c r="AT574" s="16"/>
      <c r="AU574" s="16"/>
      <c r="AV574" s="16"/>
    </row>
    <row r="575" spans="6:48" s="265" customFormat="1" x14ac:dyDescent="0.35">
      <c r="F575" s="241"/>
      <c r="G575" s="241"/>
      <c r="H575" s="241"/>
      <c r="I575" s="241"/>
      <c r="J575" s="241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F575" s="16"/>
      <c r="AG575" s="16"/>
      <c r="AH575" s="16"/>
      <c r="AI575" s="16"/>
      <c r="AJ575" s="16"/>
      <c r="AK575" s="16"/>
      <c r="AL575" s="16"/>
      <c r="AM575" s="16"/>
      <c r="AN575" s="16"/>
      <c r="AO575" s="16"/>
      <c r="AP575" s="16"/>
      <c r="AQ575" s="16"/>
      <c r="AR575" s="16"/>
      <c r="AS575" s="16"/>
      <c r="AT575" s="16"/>
      <c r="AU575" s="16"/>
      <c r="AV575" s="16"/>
    </row>
    <row r="576" spans="6:48" s="265" customFormat="1" x14ac:dyDescent="0.35">
      <c r="F576" s="241"/>
      <c r="G576" s="241"/>
      <c r="H576" s="241"/>
      <c r="I576" s="241"/>
      <c r="J576" s="241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F576" s="16"/>
      <c r="AG576" s="16"/>
      <c r="AH576" s="16"/>
      <c r="AI576" s="16"/>
      <c r="AJ576" s="16"/>
      <c r="AK576" s="16"/>
      <c r="AL576" s="16"/>
      <c r="AM576" s="16"/>
      <c r="AN576" s="16"/>
      <c r="AO576" s="16"/>
      <c r="AP576" s="16"/>
      <c r="AQ576" s="16"/>
      <c r="AR576" s="16"/>
      <c r="AS576" s="16"/>
      <c r="AT576" s="16"/>
      <c r="AU576" s="16"/>
      <c r="AV576" s="16"/>
    </row>
    <row r="577" spans="6:48" s="265" customFormat="1" x14ac:dyDescent="0.35">
      <c r="F577" s="241"/>
      <c r="G577" s="241"/>
      <c r="H577" s="241"/>
      <c r="I577" s="241"/>
      <c r="J577" s="241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F577" s="16"/>
      <c r="AG577" s="16"/>
      <c r="AH577" s="16"/>
      <c r="AI577" s="16"/>
      <c r="AJ577" s="16"/>
      <c r="AK577" s="16"/>
      <c r="AL577" s="16"/>
      <c r="AM577" s="16"/>
      <c r="AN577" s="16"/>
      <c r="AO577" s="16"/>
      <c r="AP577" s="16"/>
      <c r="AQ577" s="16"/>
      <c r="AR577" s="16"/>
      <c r="AS577" s="16"/>
      <c r="AT577" s="16"/>
      <c r="AU577" s="16"/>
      <c r="AV577" s="16"/>
    </row>
    <row r="578" spans="6:48" s="265" customFormat="1" x14ac:dyDescent="0.35">
      <c r="F578" s="241"/>
      <c r="G578" s="241"/>
      <c r="H578" s="241"/>
      <c r="I578" s="241"/>
      <c r="J578" s="241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F578" s="16"/>
      <c r="AG578" s="16"/>
      <c r="AH578" s="16"/>
      <c r="AI578" s="16"/>
      <c r="AJ578" s="16"/>
      <c r="AK578" s="16"/>
      <c r="AL578" s="16"/>
      <c r="AM578" s="16"/>
      <c r="AN578" s="16"/>
      <c r="AO578" s="16"/>
      <c r="AP578" s="16"/>
      <c r="AQ578" s="16"/>
      <c r="AR578" s="16"/>
      <c r="AS578" s="16"/>
      <c r="AT578" s="16"/>
      <c r="AU578" s="16"/>
      <c r="AV578" s="16"/>
    </row>
    <row r="579" spans="6:48" s="265" customFormat="1" x14ac:dyDescent="0.35">
      <c r="F579" s="241"/>
      <c r="G579" s="241"/>
      <c r="H579" s="241"/>
      <c r="I579" s="241"/>
      <c r="J579" s="241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F579" s="16"/>
      <c r="AG579" s="16"/>
      <c r="AH579" s="16"/>
      <c r="AI579" s="16"/>
      <c r="AJ579" s="16"/>
      <c r="AK579" s="16"/>
      <c r="AL579" s="16"/>
      <c r="AM579" s="16"/>
      <c r="AN579" s="16"/>
      <c r="AO579" s="16"/>
      <c r="AP579" s="16"/>
      <c r="AQ579" s="16"/>
      <c r="AR579" s="16"/>
      <c r="AS579" s="16"/>
      <c r="AT579" s="16"/>
      <c r="AU579" s="16"/>
      <c r="AV579" s="16"/>
    </row>
    <row r="580" spans="6:48" s="265" customFormat="1" x14ac:dyDescent="0.35">
      <c r="F580" s="241"/>
      <c r="G580" s="241"/>
      <c r="H580" s="241"/>
      <c r="I580" s="241"/>
      <c r="J580" s="241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F580" s="16"/>
      <c r="AG580" s="16"/>
      <c r="AH580" s="16"/>
      <c r="AI580" s="16"/>
      <c r="AJ580" s="16"/>
      <c r="AK580" s="16"/>
      <c r="AL580" s="16"/>
      <c r="AM580" s="16"/>
      <c r="AN580" s="16"/>
      <c r="AO580" s="16"/>
      <c r="AP580" s="16"/>
      <c r="AQ580" s="16"/>
      <c r="AR580" s="16"/>
      <c r="AS580" s="16"/>
      <c r="AT580" s="16"/>
      <c r="AU580" s="16"/>
      <c r="AV580" s="16"/>
    </row>
    <row r="581" spans="6:48" s="265" customFormat="1" x14ac:dyDescent="0.35">
      <c r="F581" s="241"/>
      <c r="G581" s="241"/>
      <c r="H581" s="241"/>
      <c r="I581" s="241"/>
      <c r="J581" s="241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F581" s="16"/>
      <c r="AG581" s="16"/>
      <c r="AH581" s="16"/>
      <c r="AI581" s="16"/>
      <c r="AJ581" s="16"/>
      <c r="AK581" s="16"/>
      <c r="AL581" s="16"/>
      <c r="AM581" s="16"/>
      <c r="AN581" s="16"/>
      <c r="AO581" s="16"/>
      <c r="AP581" s="16"/>
      <c r="AQ581" s="16"/>
      <c r="AR581" s="16"/>
      <c r="AS581" s="16"/>
      <c r="AT581" s="16"/>
      <c r="AU581" s="16"/>
      <c r="AV581" s="16"/>
    </row>
    <row r="582" spans="6:48" s="265" customFormat="1" x14ac:dyDescent="0.35">
      <c r="F582" s="241"/>
      <c r="G582" s="241"/>
      <c r="H582" s="241"/>
      <c r="I582" s="241"/>
      <c r="J582" s="241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F582" s="16"/>
      <c r="AG582" s="16"/>
      <c r="AH582" s="16"/>
      <c r="AI582" s="16"/>
      <c r="AJ582" s="16"/>
      <c r="AK582" s="16"/>
      <c r="AL582" s="16"/>
      <c r="AM582" s="16"/>
      <c r="AN582" s="16"/>
      <c r="AO582" s="16"/>
      <c r="AP582" s="16"/>
      <c r="AQ582" s="16"/>
      <c r="AR582" s="16"/>
      <c r="AS582" s="16"/>
      <c r="AT582" s="16"/>
      <c r="AU582" s="16"/>
      <c r="AV582" s="16"/>
    </row>
    <row r="583" spans="6:48" s="265" customFormat="1" x14ac:dyDescent="0.35">
      <c r="F583" s="241"/>
      <c r="G583" s="241"/>
      <c r="H583" s="241"/>
      <c r="I583" s="241"/>
      <c r="J583" s="241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F583" s="16"/>
      <c r="AG583" s="16"/>
      <c r="AH583" s="16"/>
      <c r="AI583" s="16"/>
      <c r="AJ583" s="16"/>
      <c r="AK583" s="16"/>
      <c r="AL583" s="16"/>
      <c r="AM583" s="16"/>
      <c r="AN583" s="16"/>
      <c r="AO583" s="16"/>
      <c r="AP583" s="16"/>
      <c r="AQ583" s="16"/>
      <c r="AR583" s="16"/>
      <c r="AS583" s="16"/>
      <c r="AT583" s="16"/>
      <c r="AU583" s="16"/>
      <c r="AV583" s="16"/>
    </row>
    <row r="584" spans="6:48" s="265" customFormat="1" x14ac:dyDescent="0.35">
      <c r="F584" s="241"/>
      <c r="G584" s="241"/>
      <c r="H584" s="241"/>
      <c r="I584" s="241"/>
      <c r="J584" s="241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F584" s="16"/>
      <c r="AG584" s="16"/>
      <c r="AH584" s="16"/>
      <c r="AI584" s="16"/>
      <c r="AJ584" s="16"/>
      <c r="AK584" s="16"/>
      <c r="AL584" s="16"/>
      <c r="AM584" s="16"/>
      <c r="AN584" s="16"/>
      <c r="AO584" s="16"/>
      <c r="AP584" s="16"/>
      <c r="AQ584" s="16"/>
      <c r="AR584" s="16"/>
      <c r="AS584" s="16"/>
      <c r="AT584" s="16"/>
      <c r="AU584" s="16"/>
      <c r="AV584" s="16"/>
    </row>
    <row r="585" spans="6:48" s="265" customFormat="1" x14ac:dyDescent="0.35">
      <c r="F585" s="241"/>
      <c r="G585" s="241"/>
      <c r="H585" s="241"/>
      <c r="I585" s="241"/>
      <c r="J585" s="241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F585" s="16"/>
      <c r="AG585" s="16"/>
      <c r="AH585" s="16"/>
      <c r="AI585" s="16"/>
      <c r="AJ585" s="16"/>
      <c r="AK585" s="16"/>
      <c r="AL585" s="16"/>
      <c r="AM585" s="16"/>
      <c r="AN585" s="16"/>
      <c r="AO585" s="16"/>
      <c r="AP585" s="16"/>
      <c r="AQ585" s="16"/>
      <c r="AR585" s="16"/>
      <c r="AS585" s="16"/>
      <c r="AT585" s="16"/>
      <c r="AU585" s="16"/>
      <c r="AV585" s="16"/>
    </row>
    <row r="586" spans="6:48" s="265" customFormat="1" x14ac:dyDescent="0.35">
      <c r="F586" s="241"/>
      <c r="G586" s="241"/>
      <c r="H586" s="241"/>
      <c r="I586" s="241"/>
      <c r="J586" s="241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F586" s="16"/>
      <c r="AG586" s="16"/>
      <c r="AH586" s="16"/>
      <c r="AI586" s="16"/>
      <c r="AJ586" s="16"/>
      <c r="AK586" s="16"/>
      <c r="AL586" s="16"/>
      <c r="AM586" s="16"/>
      <c r="AN586" s="16"/>
      <c r="AO586" s="16"/>
      <c r="AP586" s="16"/>
      <c r="AQ586" s="16"/>
      <c r="AR586" s="16"/>
      <c r="AS586" s="16"/>
      <c r="AT586" s="16"/>
      <c r="AU586" s="16"/>
      <c r="AV586" s="16"/>
    </row>
    <row r="587" spans="6:48" s="265" customFormat="1" x14ac:dyDescent="0.35">
      <c r="F587" s="241"/>
      <c r="G587" s="241"/>
      <c r="H587" s="241"/>
      <c r="I587" s="241"/>
      <c r="J587" s="241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F587" s="16"/>
      <c r="AG587" s="16"/>
      <c r="AH587" s="16"/>
      <c r="AI587" s="16"/>
      <c r="AJ587" s="16"/>
      <c r="AK587" s="16"/>
      <c r="AL587" s="16"/>
      <c r="AM587" s="16"/>
      <c r="AN587" s="16"/>
      <c r="AO587" s="16"/>
      <c r="AP587" s="16"/>
      <c r="AQ587" s="16"/>
      <c r="AR587" s="16"/>
      <c r="AS587" s="16"/>
      <c r="AT587" s="16"/>
      <c r="AU587" s="16"/>
      <c r="AV587" s="16"/>
    </row>
    <row r="588" spans="6:48" s="265" customFormat="1" x14ac:dyDescent="0.35">
      <c r="F588" s="241"/>
      <c r="G588" s="241"/>
      <c r="H588" s="241"/>
      <c r="I588" s="241"/>
      <c r="J588" s="241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F588" s="16"/>
      <c r="AG588" s="16"/>
      <c r="AH588" s="16"/>
      <c r="AI588" s="16"/>
      <c r="AJ588" s="16"/>
      <c r="AK588" s="16"/>
      <c r="AL588" s="16"/>
      <c r="AM588" s="16"/>
      <c r="AN588" s="16"/>
      <c r="AO588" s="16"/>
      <c r="AP588" s="16"/>
      <c r="AQ588" s="16"/>
      <c r="AR588" s="16"/>
      <c r="AS588" s="16"/>
      <c r="AT588" s="16"/>
      <c r="AU588" s="16"/>
      <c r="AV588" s="16"/>
    </row>
    <row r="589" spans="6:48" s="265" customFormat="1" x14ac:dyDescent="0.35">
      <c r="F589" s="241"/>
      <c r="G589" s="241"/>
      <c r="H589" s="241"/>
      <c r="I589" s="241"/>
      <c r="J589" s="241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F589" s="16"/>
      <c r="AG589" s="16"/>
      <c r="AH589" s="16"/>
      <c r="AI589" s="16"/>
      <c r="AJ589" s="16"/>
      <c r="AK589" s="16"/>
      <c r="AL589" s="16"/>
      <c r="AM589" s="16"/>
      <c r="AN589" s="16"/>
      <c r="AO589" s="16"/>
      <c r="AP589" s="16"/>
      <c r="AQ589" s="16"/>
      <c r="AR589" s="16"/>
      <c r="AS589" s="16"/>
      <c r="AT589" s="16"/>
      <c r="AU589" s="16"/>
      <c r="AV589" s="16"/>
    </row>
    <row r="590" spans="6:48" s="265" customFormat="1" x14ac:dyDescent="0.35">
      <c r="F590" s="241"/>
      <c r="G590" s="241"/>
      <c r="H590" s="241"/>
      <c r="I590" s="241"/>
      <c r="J590" s="241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F590" s="16"/>
      <c r="AG590" s="16"/>
      <c r="AH590" s="16"/>
      <c r="AI590" s="16"/>
      <c r="AJ590" s="16"/>
      <c r="AK590" s="16"/>
      <c r="AL590" s="16"/>
      <c r="AM590" s="16"/>
      <c r="AN590" s="16"/>
      <c r="AO590" s="16"/>
      <c r="AP590" s="16"/>
      <c r="AQ590" s="16"/>
      <c r="AR590" s="16"/>
      <c r="AS590" s="16"/>
      <c r="AT590" s="16"/>
      <c r="AU590" s="16"/>
      <c r="AV590" s="16"/>
    </row>
    <row r="591" spans="6:48" s="265" customFormat="1" x14ac:dyDescent="0.35">
      <c r="F591" s="241"/>
      <c r="G591" s="241"/>
      <c r="H591" s="241"/>
      <c r="I591" s="241"/>
      <c r="J591" s="241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F591" s="16"/>
      <c r="AG591" s="16"/>
      <c r="AH591" s="16"/>
      <c r="AI591" s="16"/>
      <c r="AJ591" s="16"/>
      <c r="AK591" s="16"/>
      <c r="AL591" s="16"/>
      <c r="AM591" s="16"/>
      <c r="AN591" s="16"/>
      <c r="AO591" s="16"/>
      <c r="AP591" s="16"/>
      <c r="AQ591" s="16"/>
      <c r="AR591" s="16"/>
      <c r="AS591" s="16"/>
      <c r="AT591" s="16"/>
      <c r="AU591" s="16"/>
      <c r="AV591" s="16"/>
    </row>
    <row r="592" spans="6:48" s="265" customFormat="1" x14ac:dyDescent="0.35">
      <c r="F592" s="241"/>
      <c r="G592" s="241"/>
      <c r="H592" s="241"/>
      <c r="I592" s="241"/>
      <c r="J592" s="241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F592" s="16"/>
      <c r="AG592" s="16"/>
      <c r="AH592" s="16"/>
      <c r="AI592" s="16"/>
      <c r="AJ592" s="16"/>
      <c r="AK592" s="16"/>
      <c r="AL592" s="16"/>
      <c r="AM592" s="16"/>
      <c r="AN592" s="16"/>
      <c r="AO592" s="16"/>
      <c r="AP592" s="16"/>
      <c r="AQ592" s="16"/>
      <c r="AR592" s="16"/>
      <c r="AS592" s="16"/>
      <c r="AT592" s="16"/>
      <c r="AU592" s="16"/>
      <c r="AV592" s="16"/>
    </row>
    <row r="593" spans="6:48" s="265" customFormat="1" x14ac:dyDescent="0.35">
      <c r="F593" s="241"/>
      <c r="G593" s="241"/>
      <c r="H593" s="241"/>
      <c r="I593" s="241"/>
      <c r="J593" s="241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F593" s="16"/>
      <c r="AG593" s="16"/>
      <c r="AH593" s="16"/>
      <c r="AI593" s="16"/>
      <c r="AJ593" s="16"/>
      <c r="AK593" s="16"/>
      <c r="AL593" s="16"/>
      <c r="AM593" s="16"/>
      <c r="AN593" s="16"/>
      <c r="AO593" s="16"/>
      <c r="AP593" s="16"/>
      <c r="AQ593" s="16"/>
      <c r="AR593" s="16"/>
      <c r="AS593" s="16"/>
      <c r="AT593" s="16"/>
      <c r="AU593" s="16"/>
      <c r="AV593" s="16"/>
    </row>
    <row r="594" spans="6:48" s="265" customFormat="1" x14ac:dyDescent="0.35">
      <c r="F594" s="241"/>
      <c r="G594" s="241"/>
      <c r="H594" s="241"/>
      <c r="I594" s="241"/>
      <c r="J594" s="241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F594" s="16"/>
      <c r="AG594" s="16"/>
      <c r="AH594" s="16"/>
      <c r="AI594" s="16"/>
      <c r="AJ594" s="16"/>
      <c r="AK594" s="16"/>
      <c r="AL594" s="16"/>
      <c r="AM594" s="16"/>
      <c r="AN594" s="16"/>
      <c r="AO594" s="16"/>
      <c r="AP594" s="16"/>
      <c r="AQ594" s="16"/>
      <c r="AR594" s="16"/>
      <c r="AS594" s="16"/>
      <c r="AT594" s="16"/>
      <c r="AU594" s="16"/>
      <c r="AV594" s="16"/>
    </row>
    <row r="595" spans="6:48" s="265" customFormat="1" x14ac:dyDescent="0.35">
      <c r="F595" s="241"/>
      <c r="G595" s="241"/>
      <c r="H595" s="241"/>
      <c r="I595" s="241"/>
      <c r="J595" s="241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F595" s="16"/>
      <c r="AG595" s="16"/>
      <c r="AH595" s="16"/>
      <c r="AI595" s="16"/>
      <c r="AJ595" s="16"/>
      <c r="AK595" s="16"/>
      <c r="AL595" s="16"/>
      <c r="AM595" s="16"/>
      <c r="AN595" s="16"/>
      <c r="AO595" s="16"/>
      <c r="AP595" s="16"/>
      <c r="AQ595" s="16"/>
      <c r="AR595" s="16"/>
      <c r="AS595" s="16"/>
      <c r="AT595" s="16"/>
      <c r="AU595" s="16"/>
      <c r="AV595" s="16"/>
    </row>
    <row r="596" spans="6:48" s="265" customFormat="1" x14ac:dyDescent="0.35">
      <c r="F596" s="241"/>
      <c r="G596" s="241"/>
      <c r="H596" s="241"/>
      <c r="I596" s="241"/>
      <c r="J596" s="241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F596" s="16"/>
      <c r="AG596" s="16"/>
      <c r="AH596" s="16"/>
      <c r="AI596" s="16"/>
      <c r="AJ596" s="16"/>
      <c r="AK596" s="16"/>
      <c r="AL596" s="16"/>
      <c r="AM596" s="16"/>
      <c r="AN596" s="16"/>
      <c r="AO596" s="16"/>
      <c r="AP596" s="16"/>
      <c r="AQ596" s="16"/>
      <c r="AR596" s="16"/>
      <c r="AS596" s="16"/>
      <c r="AT596" s="16"/>
      <c r="AU596" s="16"/>
      <c r="AV596" s="16"/>
    </row>
    <row r="597" spans="6:48" s="265" customFormat="1" x14ac:dyDescent="0.35">
      <c r="F597" s="241"/>
      <c r="G597" s="241"/>
      <c r="H597" s="241"/>
      <c r="I597" s="241"/>
      <c r="J597" s="241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F597" s="16"/>
      <c r="AG597" s="16"/>
      <c r="AH597" s="16"/>
      <c r="AI597" s="16"/>
      <c r="AJ597" s="16"/>
      <c r="AK597" s="16"/>
      <c r="AL597" s="16"/>
      <c r="AM597" s="16"/>
      <c r="AN597" s="16"/>
      <c r="AO597" s="16"/>
      <c r="AP597" s="16"/>
      <c r="AQ597" s="16"/>
      <c r="AR597" s="16"/>
      <c r="AS597" s="16"/>
      <c r="AT597" s="16"/>
      <c r="AU597" s="16"/>
      <c r="AV597" s="16"/>
    </row>
    <row r="598" spans="6:48" s="265" customFormat="1" x14ac:dyDescent="0.35">
      <c r="F598" s="241"/>
      <c r="G598" s="241"/>
      <c r="H598" s="241"/>
      <c r="I598" s="241"/>
      <c r="J598" s="241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F598" s="16"/>
      <c r="AG598" s="16"/>
      <c r="AH598" s="16"/>
      <c r="AI598" s="16"/>
      <c r="AJ598" s="16"/>
      <c r="AK598" s="16"/>
      <c r="AL598" s="16"/>
      <c r="AM598" s="16"/>
      <c r="AN598" s="16"/>
      <c r="AO598" s="16"/>
      <c r="AP598" s="16"/>
      <c r="AQ598" s="16"/>
      <c r="AR598" s="16"/>
      <c r="AS598" s="16"/>
      <c r="AT598" s="16"/>
      <c r="AU598" s="16"/>
      <c r="AV598" s="16"/>
    </row>
    <row r="599" spans="6:48" s="265" customFormat="1" x14ac:dyDescent="0.35">
      <c r="F599" s="241"/>
      <c r="G599" s="241"/>
      <c r="H599" s="241"/>
      <c r="I599" s="241"/>
      <c r="J599" s="241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F599" s="16"/>
      <c r="AG599" s="16"/>
      <c r="AH599" s="16"/>
      <c r="AI599" s="16"/>
      <c r="AJ599" s="16"/>
      <c r="AK599" s="16"/>
      <c r="AL599" s="16"/>
      <c r="AM599" s="16"/>
      <c r="AN599" s="16"/>
      <c r="AO599" s="16"/>
      <c r="AP599" s="16"/>
      <c r="AQ599" s="16"/>
      <c r="AR599" s="16"/>
      <c r="AS599" s="16"/>
      <c r="AT599" s="16"/>
      <c r="AU599" s="16"/>
      <c r="AV599" s="16"/>
    </row>
    <row r="600" spans="6:48" s="265" customFormat="1" x14ac:dyDescent="0.35">
      <c r="F600" s="241"/>
      <c r="G600" s="241"/>
      <c r="H600" s="241"/>
      <c r="I600" s="241"/>
      <c r="J600" s="241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  <c r="AA600" s="16"/>
      <c r="AB600" s="16"/>
      <c r="AC600" s="16"/>
      <c r="AD600" s="16"/>
      <c r="AE600" s="16"/>
      <c r="AF600" s="16"/>
      <c r="AG600" s="16"/>
      <c r="AH600" s="16"/>
      <c r="AI600" s="16"/>
      <c r="AJ600" s="16"/>
      <c r="AK600" s="16"/>
      <c r="AL600" s="16"/>
      <c r="AM600" s="16"/>
      <c r="AN600" s="16"/>
      <c r="AO600" s="16"/>
      <c r="AP600" s="16"/>
      <c r="AQ600" s="16"/>
      <c r="AR600" s="16"/>
      <c r="AS600" s="16"/>
      <c r="AT600" s="16"/>
      <c r="AU600" s="16"/>
      <c r="AV600" s="16"/>
    </row>
    <row r="601" spans="6:48" s="265" customFormat="1" x14ac:dyDescent="0.35">
      <c r="F601" s="241"/>
      <c r="G601" s="241"/>
      <c r="H601" s="241"/>
      <c r="I601" s="241"/>
      <c r="J601" s="241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  <c r="AB601" s="16"/>
      <c r="AC601" s="16"/>
      <c r="AD601" s="16"/>
      <c r="AE601" s="16"/>
      <c r="AF601" s="16"/>
      <c r="AG601" s="16"/>
      <c r="AH601" s="16"/>
      <c r="AI601" s="16"/>
      <c r="AJ601" s="16"/>
      <c r="AK601" s="16"/>
      <c r="AL601" s="16"/>
      <c r="AM601" s="16"/>
      <c r="AN601" s="16"/>
      <c r="AO601" s="16"/>
      <c r="AP601" s="16"/>
      <c r="AQ601" s="16"/>
      <c r="AR601" s="16"/>
      <c r="AS601" s="16"/>
      <c r="AT601" s="16"/>
      <c r="AU601" s="16"/>
      <c r="AV601" s="16"/>
    </row>
    <row r="602" spans="6:48" s="265" customFormat="1" x14ac:dyDescent="0.35">
      <c r="F602" s="241"/>
      <c r="G602" s="241"/>
      <c r="H602" s="241"/>
      <c r="I602" s="241"/>
      <c r="J602" s="241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F602" s="16"/>
      <c r="AG602" s="16"/>
      <c r="AH602" s="16"/>
      <c r="AI602" s="16"/>
      <c r="AJ602" s="16"/>
      <c r="AK602" s="16"/>
      <c r="AL602" s="16"/>
      <c r="AM602" s="16"/>
      <c r="AN602" s="16"/>
      <c r="AO602" s="16"/>
      <c r="AP602" s="16"/>
      <c r="AQ602" s="16"/>
      <c r="AR602" s="16"/>
      <c r="AS602" s="16"/>
      <c r="AT602" s="16"/>
      <c r="AU602" s="16"/>
      <c r="AV602" s="16"/>
    </row>
    <row r="603" spans="6:48" s="265" customFormat="1" x14ac:dyDescent="0.35">
      <c r="F603" s="241"/>
      <c r="G603" s="241"/>
      <c r="H603" s="241"/>
      <c r="I603" s="241"/>
      <c r="J603" s="241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F603" s="16"/>
      <c r="AG603" s="16"/>
      <c r="AH603" s="16"/>
      <c r="AI603" s="16"/>
      <c r="AJ603" s="16"/>
      <c r="AK603" s="16"/>
      <c r="AL603" s="16"/>
      <c r="AM603" s="16"/>
      <c r="AN603" s="16"/>
      <c r="AO603" s="16"/>
      <c r="AP603" s="16"/>
      <c r="AQ603" s="16"/>
      <c r="AR603" s="16"/>
      <c r="AS603" s="16"/>
      <c r="AT603" s="16"/>
      <c r="AU603" s="16"/>
      <c r="AV603" s="16"/>
    </row>
    <row r="604" spans="6:48" s="265" customFormat="1" x14ac:dyDescent="0.35">
      <c r="F604" s="241"/>
      <c r="G604" s="241"/>
      <c r="H604" s="241"/>
      <c r="I604" s="241"/>
      <c r="J604" s="241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/>
      <c r="AB604" s="16"/>
      <c r="AC604" s="16"/>
      <c r="AD604" s="16"/>
      <c r="AE604" s="16"/>
      <c r="AF604" s="16"/>
      <c r="AG604" s="16"/>
      <c r="AH604" s="16"/>
      <c r="AI604" s="16"/>
      <c r="AJ604" s="16"/>
      <c r="AK604" s="16"/>
      <c r="AL604" s="16"/>
      <c r="AM604" s="16"/>
      <c r="AN604" s="16"/>
      <c r="AO604" s="16"/>
      <c r="AP604" s="16"/>
      <c r="AQ604" s="16"/>
      <c r="AR604" s="16"/>
      <c r="AS604" s="16"/>
      <c r="AT604" s="16"/>
      <c r="AU604" s="16"/>
      <c r="AV604" s="16"/>
    </row>
    <row r="605" spans="6:48" s="265" customFormat="1" x14ac:dyDescent="0.35">
      <c r="F605" s="241"/>
      <c r="G605" s="241"/>
      <c r="H605" s="241"/>
      <c r="I605" s="241"/>
      <c r="J605" s="241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  <c r="AC605" s="16"/>
      <c r="AD605" s="16"/>
      <c r="AE605" s="16"/>
      <c r="AF605" s="16"/>
      <c r="AG605" s="16"/>
      <c r="AH605" s="16"/>
      <c r="AI605" s="16"/>
      <c r="AJ605" s="16"/>
      <c r="AK605" s="16"/>
      <c r="AL605" s="16"/>
      <c r="AM605" s="16"/>
      <c r="AN605" s="16"/>
      <c r="AO605" s="16"/>
      <c r="AP605" s="16"/>
      <c r="AQ605" s="16"/>
      <c r="AR605" s="16"/>
      <c r="AS605" s="16"/>
      <c r="AT605" s="16"/>
      <c r="AU605" s="16"/>
      <c r="AV605" s="16"/>
    </row>
    <row r="606" spans="6:48" s="265" customFormat="1" x14ac:dyDescent="0.35">
      <c r="F606" s="241"/>
      <c r="G606" s="241"/>
      <c r="H606" s="241"/>
      <c r="I606" s="241"/>
      <c r="J606" s="241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F606" s="16"/>
      <c r="AG606" s="16"/>
      <c r="AH606" s="16"/>
      <c r="AI606" s="16"/>
      <c r="AJ606" s="16"/>
      <c r="AK606" s="16"/>
      <c r="AL606" s="16"/>
      <c r="AM606" s="16"/>
      <c r="AN606" s="16"/>
      <c r="AO606" s="16"/>
      <c r="AP606" s="16"/>
      <c r="AQ606" s="16"/>
      <c r="AR606" s="16"/>
      <c r="AS606" s="16"/>
      <c r="AT606" s="16"/>
      <c r="AU606" s="16"/>
      <c r="AV606" s="16"/>
    </row>
    <row r="607" spans="6:48" s="265" customFormat="1" x14ac:dyDescent="0.35">
      <c r="F607" s="241"/>
      <c r="G607" s="241"/>
      <c r="H607" s="241"/>
      <c r="I607" s="241"/>
      <c r="J607" s="241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F607" s="16"/>
      <c r="AG607" s="16"/>
      <c r="AH607" s="16"/>
      <c r="AI607" s="16"/>
      <c r="AJ607" s="16"/>
      <c r="AK607" s="16"/>
      <c r="AL607" s="16"/>
      <c r="AM607" s="16"/>
      <c r="AN607" s="16"/>
      <c r="AO607" s="16"/>
      <c r="AP607" s="16"/>
      <c r="AQ607" s="16"/>
      <c r="AR607" s="16"/>
      <c r="AS607" s="16"/>
      <c r="AT607" s="16"/>
      <c r="AU607" s="16"/>
      <c r="AV607" s="16"/>
    </row>
    <row r="608" spans="6:48" s="265" customFormat="1" x14ac:dyDescent="0.35">
      <c r="F608" s="241"/>
      <c r="G608" s="241"/>
      <c r="H608" s="241"/>
      <c r="I608" s="241"/>
      <c r="J608" s="241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F608" s="16"/>
      <c r="AG608" s="16"/>
      <c r="AH608" s="16"/>
      <c r="AI608" s="16"/>
      <c r="AJ608" s="16"/>
      <c r="AK608" s="16"/>
      <c r="AL608" s="16"/>
      <c r="AM608" s="16"/>
      <c r="AN608" s="16"/>
      <c r="AO608" s="16"/>
      <c r="AP608" s="16"/>
      <c r="AQ608" s="16"/>
      <c r="AR608" s="16"/>
      <c r="AS608" s="16"/>
      <c r="AT608" s="16"/>
      <c r="AU608" s="16"/>
      <c r="AV608" s="16"/>
    </row>
    <row r="609" spans="6:48" s="265" customFormat="1" x14ac:dyDescent="0.35">
      <c r="F609" s="241"/>
      <c r="G609" s="241"/>
      <c r="H609" s="241"/>
      <c r="I609" s="241"/>
      <c r="J609" s="241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F609" s="16"/>
      <c r="AG609" s="16"/>
      <c r="AH609" s="16"/>
      <c r="AI609" s="16"/>
      <c r="AJ609" s="16"/>
      <c r="AK609" s="16"/>
      <c r="AL609" s="16"/>
      <c r="AM609" s="16"/>
      <c r="AN609" s="16"/>
      <c r="AO609" s="16"/>
      <c r="AP609" s="16"/>
      <c r="AQ609" s="16"/>
      <c r="AR609" s="16"/>
      <c r="AS609" s="16"/>
      <c r="AT609" s="16"/>
      <c r="AU609" s="16"/>
      <c r="AV609" s="16"/>
    </row>
    <row r="610" spans="6:48" s="265" customFormat="1" x14ac:dyDescent="0.35">
      <c r="F610" s="241"/>
      <c r="G610" s="241"/>
      <c r="H610" s="241"/>
      <c r="I610" s="241"/>
      <c r="J610" s="241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F610" s="16"/>
      <c r="AG610" s="16"/>
      <c r="AH610" s="16"/>
      <c r="AI610" s="16"/>
      <c r="AJ610" s="16"/>
      <c r="AK610" s="16"/>
      <c r="AL610" s="16"/>
      <c r="AM610" s="16"/>
      <c r="AN610" s="16"/>
      <c r="AO610" s="16"/>
      <c r="AP610" s="16"/>
      <c r="AQ610" s="16"/>
      <c r="AR610" s="16"/>
      <c r="AS610" s="16"/>
      <c r="AT610" s="16"/>
      <c r="AU610" s="16"/>
      <c r="AV610" s="16"/>
    </row>
    <row r="611" spans="6:48" s="265" customFormat="1" x14ac:dyDescent="0.35">
      <c r="F611" s="241"/>
      <c r="G611" s="241"/>
      <c r="H611" s="241"/>
      <c r="I611" s="241"/>
      <c r="J611" s="241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  <c r="AB611" s="16"/>
      <c r="AC611" s="16"/>
      <c r="AD611" s="16"/>
      <c r="AE611" s="16"/>
      <c r="AF611" s="16"/>
      <c r="AG611" s="16"/>
      <c r="AH611" s="16"/>
      <c r="AI611" s="16"/>
      <c r="AJ611" s="16"/>
      <c r="AK611" s="16"/>
      <c r="AL611" s="16"/>
      <c r="AM611" s="16"/>
      <c r="AN611" s="16"/>
      <c r="AO611" s="16"/>
      <c r="AP611" s="16"/>
      <c r="AQ611" s="16"/>
      <c r="AR611" s="16"/>
      <c r="AS611" s="16"/>
      <c r="AT611" s="16"/>
      <c r="AU611" s="16"/>
      <c r="AV611" s="16"/>
    </row>
    <row r="612" spans="6:48" s="265" customFormat="1" x14ac:dyDescent="0.35">
      <c r="F612" s="241"/>
      <c r="G612" s="241"/>
      <c r="H612" s="241"/>
      <c r="I612" s="241"/>
      <c r="J612" s="241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  <c r="AB612" s="16"/>
      <c r="AC612" s="16"/>
      <c r="AD612" s="16"/>
      <c r="AE612" s="16"/>
      <c r="AF612" s="16"/>
      <c r="AG612" s="16"/>
      <c r="AH612" s="16"/>
      <c r="AI612" s="16"/>
      <c r="AJ612" s="16"/>
      <c r="AK612" s="16"/>
      <c r="AL612" s="16"/>
      <c r="AM612" s="16"/>
      <c r="AN612" s="16"/>
      <c r="AO612" s="16"/>
      <c r="AP612" s="16"/>
      <c r="AQ612" s="16"/>
      <c r="AR612" s="16"/>
      <c r="AS612" s="16"/>
      <c r="AT612" s="16"/>
      <c r="AU612" s="16"/>
      <c r="AV612" s="16"/>
    </row>
    <row r="613" spans="6:48" s="265" customFormat="1" x14ac:dyDescent="0.35">
      <c r="F613" s="241"/>
      <c r="G613" s="241"/>
      <c r="H613" s="241"/>
      <c r="I613" s="241"/>
      <c r="J613" s="241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F613" s="16"/>
      <c r="AG613" s="16"/>
      <c r="AH613" s="16"/>
      <c r="AI613" s="16"/>
      <c r="AJ613" s="16"/>
      <c r="AK613" s="16"/>
      <c r="AL613" s="16"/>
      <c r="AM613" s="16"/>
      <c r="AN613" s="16"/>
      <c r="AO613" s="16"/>
      <c r="AP613" s="16"/>
      <c r="AQ613" s="16"/>
      <c r="AR613" s="16"/>
      <c r="AS613" s="16"/>
      <c r="AT613" s="16"/>
      <c r="AU613" s="16"/>
      <c r="AV613" s="16"/>
    </row>
    <row r="614" spans="6:48" s="265" customFormat="1" x14ac:dyDescent="0.35">
      <c r="F614" s="241"/>
      <c r="G614" s="241"/>
      <c r="H614" s="241"/>
      <c r="I614" s="241"/>
      <c r="J614" s="241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F614" s="16"/>
      <c r="AG614" s="16"/>
      <c r="AH614" s="16"/>
      <c r="AI614" s="16"/>
      <c r="AJ614" s="16"/>
      <c r="AK614" s="16"/>
      <c r="AL614" s="16"/>
      <c r="AM614" s="16"/>
      <c r="AN614" s="16"/>
      <c r="AO614" s="16"/>
      <c r="AP614" s="16"/>
      <c r="AQ614" s="16"/>
      <c r="AR614" s="16"/>
      <c r="AS614" s="16"/>
      <c r="AT614" s="16"/>
      <c r="AU614" s="16"/>
      <c r="AV614" s="16"/>
    </row>
    <row r="615" spans="6:48" s="265" customFormat="1" x14ac:dyDescent="0.35">
      <c r="F615" s="241"/>
      <c r="G615" s="241"/>
      <c r="H615" s="241"/>
      <c r="I615" s="241"/>
      <c r="J615" s="241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F615" s="16"/>
      <c r="AG615" s="16"/>
      <c r="AH615" s="16"/>
      <c r="AI615" s="16"/>
      <c r="AJ615" s="16"/>
      <c r="AK615" s="16"/>
      <c r="AL615" s="16"/>
      <c r="AM615" s="16"/>
      <c r="AN615" s="16"/>
      <c r="AO615" s="16"/>
      <c r="AP615" s="16"/>
      <c r="AQ615" s="16"/>
      <c r="AR615" s="16"/>
      <c r="AS615" s="16"/>
      <c r="AT615" s="16"/>
      <c r="AU615" s="16"/>
      <c r="AV615" s="16"/>
    </row>
    <row r="616" spans="6:48" s="265" customFormat="1" x14ac:dyDescent="0.35">
      <c r="F616" s="241"/>
      <c r="G616" s="241"/>
      <c r="H616" s="241"/>
      <c r="I616" s="241"/>
      <c r="J616" s="241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F616" s="16"/>
      <c r="AG616" s="16"/>
      <c r="AH616" s="16"/>
      <c r="AI616" s="16"/>
      <c r="AJ616" s="16"/>
      <c r="AK616" s="16"/>
      <c r="AL616" s="16"/>
      <c r="AM616" s="16"/>
      <c r="AN616" s="16"/>
      <c r="AO616" s="16"/>
      <c r="AP616" s="16"/>
      <c r="AQ616" s="16"/>
      <c r="AR616" s="16"/>
      <c r="AS616" s="16"/>
      <c r="AT616" s="16"/>
      <c r="AU616" s="16"/>
      <c r="AV616" s="16"/>
    </row>
    <row r="617" spans="6:48" s="265" customFormat="1" x14ac:dyDescent="0.35">
      <c r="F617" s="241"/>
      <c r="G617" s="241"/>
      <c r="H617" s="241"/>
      <c r="I617" s="241"/>
      <c r="J617" s="241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/>
      <c r="AB617" s="16"/>
      <c r="AC617" s="16"/>
      <c r="AD617" s="16"/>
      <c r="AE617" s="16"/>
      <c r="AF617" s="16"/>
      <c r="AG617" s="16"/>
      <c r="AH617" s="16"/>
      <c r="AI617" s="16"/>
      <c r="AJ617" s="16"/>
      <c r="AK617" s="16"/>
      <c r="AL617" s="16"/>
      <c r="AM617" s="16"/>
      <c r="AN617" s="16"/>
      <c r="AO617" s="16"/>
      <c r="AP617" s="16"/>
      <c r="AQ617" s="16"/>
      <c r="AR617" s="16"/>
      <c r="AS617" s="16"/>
      <c r="AT617" s="16"/>
      <c r="AU617" s="16"/>
      <c r="AV617" s="16"/>
    </row>
    <row r="618" spans="6:48" s="265" customFormat="1" x14ac:dyDescent="0.35">
      <c r="F618" s="241"/>
      <c r="G618" s="241"/>
      <c r="H618" s="241"/>
      <c r="I618" s="241"/>
      <c r="J618" s="241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F618" s="16"/>
      <c r="AG618" s="16"/>
      <c r="AH618" s="16"/>
      <c r="AI618" s="16"/>
      <c r="AJ618" s="16"/>
      <c r="AK618" s="16"/>
      <c r="AL618" s="16"/>
      <c r="AM618" s="16"/>
      <c r="AN618" s="16"/>
      <c r="AO618" s="16"/>
      <c r="AP618" s="16"/>
      <c r="AQ618" s="16"/>
      <c r="AR618" s="16"/>
      <c r="AS618" s="16"/>
      <c r="AT618" s="16"/>
      <c r="AU618" s="16"/>
      <c r="AV618" s="16"/>
    </row>
    <row r="619" spans="6:48" s="265" customFormat="1" x14ac:dyDescent="0.35">
      <c r="F619" s="241"/>
      <c r="G619" s="241"/>
      <c r="H619" s="241"/>
      <c r="I619" s="241"/>
      <c r="J619" s="241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F619" s="16"/>
      <c r="AG619" s="16"/>
      <c r="AH619" s="16"/>
      <c r="AI619" s="16"/>
      <c r="AJ619" s="16"/>
      <c r="AK619" s="16"/>
      <c r="AL619" s="16"/>
      <c r="AM619" s="16"/>
      <c r="AN619" s="16"/>
      <c r="AO619" s="16"/>
      <c r="AP619" s="16"/>
      <c r="AQ619" s="16"/>
      <c r="AR619" s="16"/>
      <c r="AS619" s="16"/>
      <c r="AT619" s="16"/>
      <c r="AU619" s="16"/>
      <c r="AV619" s="16"/>
    </row>
    <row r="620" spans="6:48" s="265" customFormat="1" x14ac:dyDescent="0.35">
      <c r="F620" s="241"/>
      <c r="G620" s="241"/>
      <c r="H620" s="241"/>
      <c r="I620" s="241"/>
      <c r="J620" s="241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  <c r="AB620" s="16"/>
      <c r="AC620" s="16"/>
      <c r="AD620" s="16"/>
      <c r="AE620" s="16"/>
      <c r="AF620" s="16"/>
      <c r="AG620" s="16"/>
      <c r="AH620" s="16"/>
      <c r="AI620" s="16"/>
      <c r="AJ620" s="16"/>
      <c r="AK620" s="16"/>
      <c r="AL620" s="16"/>
      <c r="AM620" s="16"/>
      <c r="AN620" s="16"/>
      <c r="AO620" s="16"/>
      <c r="AP620" s="16"/>
      <c r="AQ620" s="16"/>
      <c r="AR620" s="16"/>
      <c r="AS620" s="16"/>
      <c r="AT620" s="16"/>
      <c r="AU620" s="16"/>
      <c r="AV620" s="16"/>
    </row>
    <row r="621" spans="6:48" s="265" customFormat="1" x14ac:dyDescent="0.35">
      <c r="F621" s="241"/>
      <c r="G621" s="241"/>
      <c r="H621" s="241"/>
      <c r="I621" s="241"/>
      <c r="J621" s="241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  <c r="AC621" s="16"/>
      <c r="AD621" s="16"/>
      <c r="AE621" s="16"/>
      <c r="AF621" s="16"/>
      <c r="AG621" s="16"/>
      <c r="AH621" s="16"/>
      <c r="AI621" s="16"/>
      <c r="AJ621" s="16"/>
      <c r="AK621" s="16"/>
      <c r="AL621" s="16"/>
      <c r="AM621" s="16"/>
      <c r="AN621" s="16"/>
      <c r="AO621" s="16"/>
      <c r="AP621" s="16"/>
      <c r="AQ621" s="16"/>
      <c r="AR621" s="16"/>
      <c r="AS621" s="16"/>
      <c r="AT621" s="16"/>
      <c r="AU621" s="16"/>
      <c r="AV621" s="16"/>
    </row>
    <row r="622" spans="6:48" s="265" customFormat="1" x14ac:dyDescent="0.35">
      <c r="F622" s="241"/>
      <c r="G622" s="241"/>
      <c r="H622" s="241"/>
      <c r="I622" s="241"/>
      <c r="J622" s="241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F622" s="16"/>
      <c r="AG622" s="16"/>
      <c r="AH622" s="16"/>
      <c r="AI622" s="16"/>
      <c r="AJ622" s="16"/>
      <c r="AK622" s="16"/>
      <c r="AL622" s="16"/>
      <c r="AM622" s="16"/>
      <c r="AN622" s="16"/>
      <c r="AO622" s="16"/>
      <c r="AP622" s="16"/>
      <c r="AQ622" s="16"/>
      <c r="AR622" s="16"/>
      <c r="AS622" s="16"/>
      <c r="AT622" s="16"/>
      <c r="AU622" s="16"/>
      <c r="AV622" s="16"/>
    </row>
    <row r="623" spans="6:48" s="265" customFormat="1" x14ac:dyDescent="0.35">
      <c r="F623" s="241"/>
      <c r="G623" s="241"/>
      <c r="H623" s="241"/>
      <c r="I623" s="241"/>
      <c r="J623" s="241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F623" s="16"/>
      <c r="AG623" s="16"/>
      <c r="AH623" s="16"/>
      <c r="AI623" s="16"/>
      <c r="AJ623" s="16"/>
      <c r="AK623" s="16"/>
      <c r="AL623" s="16"/>
      <c r="AM623" s="16"/>
      <c r="AN623" s="16"/>
      <c r="AO623" s="16"/>
      <c r="AP623" s="16"/>
      <c r="AQ623" s="16"/>
      <c r="AR623" s="16"/>
      <c r="AS623" s="16"/>
      <c r="AT623" s="16"/>
      <c r="AU623" s="16"/>
      <c r="AV623" s="16"/>
    </row>
    <row r="624" spans="6:48" s="265" customFormat="1" x14ac:dyDescent="0.35">
      <c r="F624" s="241"/>
      <c r="G624" s="241"/>
      <c r="H624" s="241"/>
      <c r="I624" s="241"/>
      <c r="J624" s="241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F624" s="16"/>
      <c r="AG624" s="16"/>
      <c r="AH624" s="16"/>
      <c r="AI624" s="16"/>
      <c r="AJ624" s="16"/>
      <c r="AK624" s="16"/>
      <c r="AL624" s="16"/>
      <c r="AM624" s="16"/>
      <c r="AN624" s="16"/>
      <c r="AO624" s="16"/>
      <c r="AP624" s="16"/>
      <c r="AQ624" s="16"/>
      <c r="AR624" s="16"/>
      <c r="AS624" s="16"/>
      <c r="AT624" s="16"/>
      <c r="AU624" s="16"/>
      <c r="AV624" s="16"/>
    </row>
    <row r="625" spans="6:48" s="265" customFormat="1" x14ac:dyDescent="0.35">
      <c r="F625" s="241"/>
      <c r="G625" s="241"/>
      <c r="H625" s="241"/>
      <c r="I625" s="241"/>
      <c r="J625" s="241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F625" s="16"/>
      <c r="AG625" s="16"/>
      <c r="AH625" s="16"/>
      <c r="AI625" s="16"/>
      <c r="AJ625" s="16"/>
      <c r="AK625" s="16"/>
      <c r="AL625" s="16"/>
      <c r="AM625" s="16"/>
      <c r="AN625" s="16"/>
      <c r="AO625" s="16"/>
      <c r="AP625" s="16"/>
      <c r="AQ625" s="16"/>
      <c r="AR625" s="16"/>
      <c r="AS625" s="16"/>
      <c r="AT625" s="16"/>
      <c r="AU625" s="16"/>
      <c r="AV625" s="16"/>
    </row>
    <row r="626" spans="6:48" s="265" customFormat="1" x14ac:dyDescent="0.35">
      <c r="F626" s="241"/>
      <c r="G626" s="241"/>
      <c r="H626" s="241"/>
      <c r="I626" s="241"/>
      <c r="J626" s="241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F626" s="16"/>
      <c r="AG626" s="16"/>
      <c r="AH626" s="16"/>
      <c r="AI626" s="16"/>
      <c r="AJ626" s="16"/>
      <c r="AK626" s="16"/>
      <c r="AL626" s="16"/>
      <c r="AM626" s="16"/>
      <c r="AN626" s="16"/>
      <c r="AO626" s="16"/>
      <c r="AP626" s="16"/>
      <c r="AQ626" s="16"/>
      <c r="AR626" s="16"/>
      <c r="AS626" s="16"/>
      <c r="AT626" s="16"/>
      <c r="AU626" s="16"/>
      <c r="AV626" s="16"/>
    </row>
    <row r="627" spans="6:48" s="265" customFormat="1" x14ac:dyDescent="0.35">
      <c r="F627" s="241"/>
      <c r="G627" s="241"/>
      <c r="H627" s="241"/>
      <c r="I627" s="241"/>
      <c r="J627" s="241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F627" s="16"/>
      <c r="AG627" s="16"/>
      <c r="AH627" s="16"/>
      <c r="AI627" s="16"/>
      <c r="AJ627" s="16"/>
      <c r="AK627" s="16"/>
      <c r="AL627" s="16"/>
      <c r="AM627" s="16"/>
      <c r="AN627" s="16"/>
      <c r="AO627" s="16"/>
      <c r="AP627" s="16"/>
      <c r="AQ627" s="16"/>
      <c r="AR627" s="16"/>
      <c r="AS627" s="16"/>
      <c r="AT627" s="16"/>
      <c r="AU627" s="16"/>
      <c r="AV627" s="16"/>
    </row>
    <row r="628" spans="6:48" s="265" customFormat="1" x14ac:dyDescent="0.35">
      <c r="F628" s="241"/>
      <c r="G628" s="241"/>
      <c r="H628" s="241"/>
      <c r="I628" s="241"/>
      <c r="J628" s="241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F628" s="16"/>
      <c r="AG628" s="16"/>
      <c r="AH628" s="16"/>
      <c r="AI628" s="16"/>
      <c r="AJ628" s="16"/>
      <c r="AK628" s="16"/>
      <c r="AL628" s="16"/>
      <c r="AM628" s="16"/>
      <c r="AN628" s="16"/>
      <c r="AO628" s="16"/>
      <c r="AP628" s="16"/>
      <c r="AQ628" s="16"/>
      <c r="AR628" s="16"/>
      <c r="AS628" s="16"/>
      <c r="AT628" s="16"/>
      <c r="AU628" s="16"/>
      <c r="AV628" s="16"/>
    </row>
    <row r="629" spans="6:48" s="265" customFormat="1" x14ac:dyDescent="0.35">
      <c r="F629" s="241"/>
      <c r="G629" s="241"/>
      <c r="H629" s="241"/>
      <c r="I629" s="241"/>
      <c r="J629" s="241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F629" s="16"/>
      <c r="AG629" s="16"/>
      <c r="AH629" s="16"/>
      <c r="AI629" s="16"/>
      <c r="AJ629" s="16"/>
      <c r="AK629" s="16"/>
      <c r="AL629" s="16"/>
      <c r="AM629" s="16"/>
      <c r="AN629" s="16"/>
      <c r="AO629" s="16"/>
      <c r="AP629" s="16"/>
      <c r="AQ629" s="16"/>
      <c r="AR629" s="16"/>
      <c r="AS629" s="16"/>
      <c r="AT629" s="16"/>
      <c r="AU629" s="16"/>
      <c r="AV629" s="16"/>
    </row>
    <row r="630" spans="6:48" s="265" customFormat="1" x14ac:dyDescent="0.35">
      <c r="F630" s="241"/>
      <c r="G630" s="241"/>
      <c r="H630" s="241"/>
      <c r="I630" s="241"/>
      <c r="J630" s="241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  <c r="AB630" s="16"/>
      <c r="AC630" s="16"/>
      <c r="AD630" s="16"/>
      <c r="AE630" s="16"/>
      <c r="AF630" s="16"/>
      <c r="AG630" s="16"/>
      <c r="AH630" s="16"/>
      <c r="AI630" s="16"/>
      <c r="AJ630" s="16"/>
      <c r="AK630" s="16"/>
      <c r="AL630" s="16"/>
      <c r="AM630" s="16"/>
      <c r="AN630" s="16"/>
      <c r="AO630" s="16"/>
      <c r="AP630" s="16"/>
      <c r="AQ630" s="16"/>
      <c r="AR630" s="16"/>
      <c r="AS630" s="16"/>
      <c r="AT630" s="16"/>
      <c r="AU630" s="16"/>
      <c r="AV630" s="16"/>
    </row>
    <row r="631" spans="6:48" s="265" customFormat="1" x14ac:dyDescent="0.35">
      <c r="F631" s="241"/>
      <c r="G631" s="241"/>
      <c r="H631" s="241"/>
      <c r="I631" s="241"/>
      <c r="J631" s="241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F631" s="16"/>
      <c r="AG631" s="16"/>
      <c r="AH631" s="16"/>
      <c r="AI631" s="16"/>
      <c r="AJ631" s="16"/>
      <c r="AK631" s="16"/>
      <c r="AL631" s="16"/>
      <c r="AM631" s="16"/>
      <c r="AN631" s="16"/>
      <c r="AO631" s="16"/>
      <c r="AP631" s="16"/>
      <c r="AQ631" s="16"/>
      <c r="AR631" s="16"/>
      <c r="AS631" s="16"/>
      <c r="AT631" s="16"/>
      <c r="AU631" s="16"/>
      <c r="AV631" s="16"/>
    </row>
    <row r="632" spans="6:48" s="265" customFormat="1" x14ac:dyDescent="0.35">
      <c r="F632" s="241"/>
      <c r="G632" s="241"/>
      <c r="H632" s="241"/>
      <c r="I632" s="241"/>
      <c r="J632" s="241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  <c r="AB632" s="16"/>
      <c r="AC632" s="16"/>
      <c r="AD632" s="16"/>
      <c r="AE632" s="16"/>
      <c r="AF632" s="16"/>
      <c r="AG632" s="16"/>
      <c r="AH632" s="16"/>
      <c r="AI632" s="16"/>
      <c r="AJ632" s="16"/>
      <c r="AK632" s="16"/>
      <c r="AL632" s="16"/>
      <c r="AM632" s="16"/>
      <c r="AN632" s="16"/>
      <c r="AO632" s="16"/>
      <c r="AP632" s="16"/>
      <c r="AQ632" s="16"/>
      <c r="AR632" s="16"/>
      <c r="AS632" s="16"/>
      <c r="AT632" s="16"/>
      <c r="AU632" s="16"/>
      <c r="AV632" s="16"/>
    </row>
    <row r="633" spans="6:48" s="265" customFormat="1" x14ac:dyDescent="0.35">
      <c r="F633" s="241"/>
      <c r="G633" s="241"/>
      <c r="H633" s="241"/>
      <c r="I633" s="241"/>
      <c r="J633" s="241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F633" s="16"/>
      <c r="AG633" s="16"/>
      <c r="AH633" s="16"/>
      <c r="AI633" s="16"/>
      <c r="AJ633" s="16"/>
      <c r="AK633" s="16"/>
      <c r="AL633" s="16"/>
      <c r="AM633" s="16"/>
      <c r="AN633" s="16"/>
      <c r="AO633" s="16"/>
      <c r="AP633" s="16"/>
      <c r="AQ633" s="16"/>
      <c r="AR633" s="16"/>
      <c r="AS633" s="16"/>
      <c r="AT633" s="16"/>
      <c r="AU633" s="16"/>
      <c r="AV633" s="16"/>
    </row>
    <row r="634" spans="6:48" s="265" customFormat="1" x14ac:dyDescent="0.35">
      <c r="F634" s="241"/>
      <c r="G634" s="241"/>
      <c r="H634" s="241"/>
      <c r="I634" s="241"/>
      <c r="J634" s="241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  <c r="AA634" s="16"/>
      <c r="AB634" s="16"/>
      <c r="AC634" s="16"/>
      <c r="AD634" s="16"/>
      <c r="AE634" s="16"/>
      <c r="AF634" s="16"/>
      <c r="AG634" s="16"/>
      <c r="AH634" s="16"/>
      <c r="AI634" s="16"/>
      <c r="AJ634" s="16"/>
      <c r="AK634" s="16"/>
      <c r="AL634" s="16"/>
      <c r="AM634" s="16"/>
      <c r="AN634" s="16"/>
      <c r="AO634" s="16"/>
      <c r="AP634" s="16"/>
      <c r="AQ634" s="16"/>
      <c r="AR634" s="16"/>
      <c r="AS634" s="16"/>
      <c r="AT634" s="16"/>
      <c r="AU634" s="16"/>
      <c r="AV634" s="16"/>
    </row>
    <row r="635" spans="6:48" s="265" customFormat="1" x14ac:dyDescent="0.35">
      <c r="F635" s="241"/>
      <c r="G635" s="241"/>
      <c r="H635" s="241"/>
      <c r="I635" s="241"/>
      <c r="J635" s="241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  <c r="AB635" s="16"/>
      <c r="AC635" s="16"/>
      <c r="AD635" s="16"/>
      <c r="AE635" s="16"/>
      <c r="AF635" s="16"/>
      <c r="AG635" s="16"/>
      <c r="AH635" s="16"/>
      <c r="AI635" s="16"/>
      <c r="AJ635" s="16"/>
      <c r="AK635" s="16"/>
      <c r="AL635" s="16"/>
      <c r="AM635" s="16"/>
      <c r="AN635" s="16"/>
      <c r="AO635" s="16"/>
      <c r="AP635" s="16"/>
      <c r="AQ635" s="16"/>
      <c r="AR635" s="16"/>
      <c r="AS635" s="16"/>
      <c r="AT635" s="16"/>
      <c r="AU635" s="16"/>
      <c r="AV635" s="16"/>
    </row>
    <row r="636" spans="6:48" s="265" customFormat="1" x14ac:dyDescent="0.35">
      <c r="F636" s="241"/>
      <c r="G636" s="241"/>
      <c r="H636" s="241"/>
      <c r="I636" s="241"/>
      <c r="J636" s="241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F636" s="16"/>
      <c r="AG636" s="16"/>
      <c r="AH636" s="16"/>
      <c r="AI636" s="16"/>
      <c r="AJ636" s="16"/>
      <c r="AK636" s="16"/>
      <c r="AL636" s="16"/>
      <c r="AM636" s="16"/>
      <c r="AN636" s="16"/>
      <c r="AO636" s="16"/>
      <c r="AP636" s="16"/>
      <c r="AQ636" s="16"/>
      <c r="AR636" s="16"/>
      <c r="AS636" s="16"/>
      <c r="AT636" s="16"/>
      <c r="AU636" s="16"/>
      <c r="AV636" s="16"/>
    </row>
    <row r="637" spans="6:48" s="265" customFormat="1" x14ac:dyDescent="0.35">
      <c r="F637" s="241"/>
      <c r="G637" s="241"/>
      <c r="H637" s="241"/>
      <c r="I637" s="241"/>
      <c r="J637" s="241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F637" s="16"/>
      <c r="AG637" s="16"/>
      <c r="AH637" s="16"/>
      <c r="AI637" s="16"/>
      <c r="AJ637" s="16"/>
      <c r="AK637" s="16"/>
      <c r="AL637" s="16"/>
      <c r="AM637" s="16"/>
      <c r="AN637" s="16"/>
      <c r="AO637" s="16"/>
      <c r="AP637" s="16"/>
      <c r="AQ637" s="16"/>
      <c r="AR637" s="16"/>
      <c r="AS637" s="16"/>
      <c r="AT637" s="16"/>
      <c r="AU637" s="16"/>
      <c r="AV637" s="16"/>
    </row>
    <row r="638" spans="6:48" s="265" customFormat="1" x14ac:dyDescent="0.35">
      <c r="F638" s="241"/>
      <c r="G638" s="241"/>
      <c r="H638" s="241"/>
      <c r="I638" s="241"/>
      <c r="J638" s="241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  <c r="AA638" s="16"/>
      <c r="AB638" s="16"/>
      <c r="AC638" s="16"/>
      <c r="AD638" s="16"/>
      <c r="AE638" s="16"/>
      <c r="AF638" s="16"/>
      <c r="AG638" s="16"/>
      <c r="AH638" s="16"/>
      <c r="AI638" s="16"/>
      <c r="AJ638" s="16"/>
      <c r="AK638" s="16"/>
      <c r="AL638" s="16"/>
      <c r="AM638" s="16"/>
      <c r="AN638" s="16"/>
      <c r="AO638" s="16"/>
      <c r="AP638" s="16"/>
      <c r="AQ638" s="16"/>
      <c r="AR638" s="16"/>
      <c r="AS638" s="16"/>
      <c r="AT638" s="16"/>
      <c r="AU638" s="16"/>
      <c r="AV638" s="16"/>
    </row>
    <row r="639" spans="6:48" s="265" customFormat="1" x14ac:dyDescent="0.35">
      <c r="F639" s="241"/>
      <c r="G639" s="241"/>
      <c r="H639" s="241"/>
      <c r="I639" s="241"/>
      <c r="J639" s="241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F639" s="16"/>
      <c r="AG639" s="16"/>
      <c r="AH639" s="16"/>
      <c r="AI639" s="16"/>
      <c r="AJ639" s="16"/>
      <c r="AK639" s="16"/>
      <c r="AL639" s="16"/>
      <c r="AM639" s="16"/>
      <c r="AN639" s="16"/>
      <c r="AO639" s="16"/>
      <c r="AP639" s="16"/>
      <c r="AQ639" s="16"/>
      <c r="AR639" s="16"/>
      <c r="AS639" s="16"/>
      <c r="AT639" s="16"/>
      <c r="AU639" s="16"/>
      <c r="AV639" s="16"/>
    </row>
    <row r="640" spans="6:48" s="265" customFormat="1" x14ac:dyDescent="0.35">
      <c r="F640" s="241"/>
      <c r="G640" s="241"/>
      <c r="H640" s="241"/>
      <c r="I640" s="241"/>
      <c r="J640" s="241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F640" s="16"/>
      <c r="AG640" s="16"/>
      <c r="AH640" s="16"/>
      <c r="AI640" s="16"/>
      <c r="AJ640" s="16"/>
      <c r="AK640" s="16"/>
      <c r="AL640" s="16"/>
      <c r="AM640" s="16"/>
      <c r="AN640" s="16"/>
      <c r="AO640" s="16"/>
      <c r="AP640" s="16"/>
      <c r="AQ640" s="16"/>
      <c r="AR640" s="16"/>
      <c r="AS640" s="16"/>
      <c r="AT640" s="16"/>
      <c r="AU640" s="16"/>
      <c r="AV640" s="16"/>
    </row>
    <row r="641" spans="6:48" s="265" customFormat="1" x14ac:dyDescent="0.35">
      <c r="F641" s="241"/>
      <c r="G641" s="241"/>
      <c r="H641" s="241"/>
      <c r="I641" s="241"/>
      <c r="J641" s="241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F641" s="16"/>
      <c r="AG641" s="16"/>
      <c r="AH641" s="16"/>
      <c r="AI641" s="16"/>
      <c r="AJ641" s="16"/>
      <c r="AK641" s="16"/>
      <c r="AL641" s="16"/>
      <c r="AM641" s="16"/>
      <c r="AN641" s="16"/>
      <c r="AO641" s="16"/>
      <c r="AP641" s="16"/>
      <c r="AQ641" s="16"/>
      <c r="AR641" s="16"/>
      <c r="AS641" s="16"/>
      <c r="AT641" s="16"/>
      <c r="AU641" s="16"/>
      <c r="AV641" s="16"/>
    </row>
    <row r="642" spans="6:48" s="265" customFormat="1" x14ac:dyDescent="0.35">
      <c r="F642" s="241"/>
      <c r="G642" s="241"/>
      <c r="H642" s="241"/>
      <c r="I642" s="241"/>
      <c r="J642" s="241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F642" s="16"/>
      <c r="AG642" s="16"/>
      <c r="AH642" s="16"/>
      <c r="AI642" s="16"/>
      <c r="AJ642" s="16"/>
      <c r="AK642" s="16"/>
      <c r="AL642" s="16"/>
      <c r="AM642" s="16"/>
      <c r="AN642" s="16"/>
      <c r="AO642" s="16"/>
      <c r="AP642" s="16"/>
      <c r="AQ642" s="16"/>
      <c r="AR642" s="16"/>
      <c r="AS642" s="16"/>
      <c r="AT642" s="16"/>
      <c r="AU642" s="16"/>
      <c r="AV642" s="16"/>
    </row>
    <row r="643" spans="6:48" s="265" customFormat="1" x14ac:dyDescent="0.35">
      <c r="F643" s="241"/>
      <c r="G643" s="241"/>
      <c r="H643" s="241"/>
      <c r="I643" s="241"/>
      <c r="J643" s="241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F643" s="16"/>
      <c r="AG643" s="16"/>
      <c r="AH643" s="16"/>
      <c r="AI643" s="16"/>
      <c r="AJ643" s="16"/>
      <c r="AK643" s="16"/>
      <c r="AL643" s="16"/>
      <c r="AM643" s="16"/>
      <c r="AN643" s="16"/>
      <c r="AO643" s="16"/>
      <c r="AP643" s="16"/>
      <c r="AQ643" s="16"/>
      <c r="AR643" s="16"/>
      <c r="AS643" s="16"/>
      <c r="AT643" s="16"/>
      <c r="AU643" s="16"/>
      <c r="AV643" s="16"/>
    </row>
    <row r="644" spans="6:48" s="265" customFormat="1" x14ac:dyDescent="0.35">
      <c r="F644" s="241"/>
      <c r="G644" s="241"/>
      <c r="H644" s="241"/>
      <c r="I644" s="241"/>
      <c r="J644" s="241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  <c r="AC644" s="16"/>
      <c r="AD644" s="16"/>
      <c r="AE644" s="16"/>
      <c r="AF644" s="16"/>
      <c r="AG644" s="16"/>
      <c r="AH644" s="16"/>
      <c r="AI644" s="16"/>
      <c r="AJ644" s="16"/>
      <c r="AK644" s="16"/>
      <c r="AL644" s="16"/>
      <c r="AM644" s="16"/>
      <c r="AN644" s="16"/>
      <c r="AO644" s="16"/>
      <c r="AP644" s="16"/>
      <c r="AQ644" s="16"/>
      <c r="AR644" s="16"/>
      <c r="AS644" s="16"/>
      <c r="AT644" s="16"/>
      <c r="AU644" s="16"/>
      <c r="AV644" s="16"/>
    </row>
    <row r="645" spans="6:48" s="265" customFormat="1" x14ac:dyDescent="0.35">
      <c r="F645" s="241"/>
      <c r="G645" s="241"/>
      <c r="H645" s="241"/>
      <c r="I645" s="241"/>
      <c r="J645" s="241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F645" s="16"/>
      <c r="AG645" s="16"/>
      <c r="AH645" s="16"/>
      <c r="AI645" s="16"/>
      <c r="AJ645" s="16"/>
      <c r="AK645" s="16"/>
      <c r="AL645" s="16"/>
      <c r="AM645" s="16"/>
      <c r="AN645" s="16"/>
      <c r="AO645" s="16"/>
      <c r="AP645" s="16"/>
      <c r="AQ645" s="16"/>
      <c r="AR645" s="16"/>
      <c r="AS645" s="16"/>
      <c r="AT645" s="16"/>
      <c r="AU645" s="16"/>
      <c r="AV645" s="16"/>
    </row>
    <row r="646" spans="6:48" s="265" customFormat="1" x14ac:dyDescent="0.35">
      <c r="F646" s="241"/>
      <c r="G646" s="241"/>
      <c r="H646" s="241"/>
      <c r="I646" s="241"/>
      <c r="J646" s="241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/>
      <c r="AB646" s="16"/>
      <c r="AC646" s="16"/>
      <c r="AD646" s="16"/>
      <c r="AE646" s="16"/>
      <c r="AF646" s="16"/>
      <c r="AG646" s="16"/>
      <c r="AH646" s="16"/>
      <c r="AI646" s="16"/>
      <c r="AJ646" s="16"/>
      <c r="AK646" s="16"/>
      <c r="AL646" s="16"/>
      <c r="AM646" s="16"/>
      <c r="AN646" s="16"/>
      <c r="AO646" s="16"/>
      <c r="AP646" s="16"/>
      <c r="AQ646" s="16"/>
      <c r="AR646" s="16"/>
      <c r="AS646" s="16"/>
      <c r="AT646" s="16"/>
      <c r="AU646" s="16"/>
      <c r="AV646" s="16"/>
    </row>
    <row r="647" spans="6:48" s="265" customFormat="1" x14ac:dyDescent="0.35">
      <c r="F647" s="241"/>
      <c r="G647" s="241"/>
      <c r="H647" s="241"/>
      <c r="I647" s="241"/>
      <c r="J647" s="241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F647" s="16"/>
      <c r="AG647" s="16"/>
      <c r="AH647" s="16"/>
      <c r="AI647" s="16"/>
      <c r="AJ647" s="16"/>
      <c r="AK647" s="16"/>
      <c r="AL647" s="16"/>
      <c r="AM647" s="16"/>
      <c r="AN647" s="16"/>
      <c r="AO647" s="16"/>
      <c r="AP647" s="16"/>
      <c r="AQ647" s="16"/>
      <c r="AR647" s="16"/>
      <c r="AS647" s="16"/>
      <c r="AT647" s="16"/>
      <c r="AU647" s="16"/>
      <c r="AV647" s="16"/>
    </row>
    <row r="648" spans="6:48" s="265" customFormat="1" x14ac:dyDescent="0.35">
      <c r="F648" s="241"/>
      <c r="G648" s="241"/>
      <c r="H648" s="241"/>
      <c r="I648" s="241"/>
      <c r="J648" s="241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F648" s="16"/>
      <c r="AG648" s="16"/>
      <c r="AH648" s="16"/>
      <c r="AI648" s="16"/>
      <c r="AJ648" s="16"/>
      <c r="AK648" s="16"/>
      <c r="AL648" s="16"/>
      <c r="AM648" s="16"/>
      <c r="AN648" s="16"/>
      <c r="AO648" s="16"/>
      <c r="AP648" s="16"/>
      <c r="AQ648" s="16"/>
      <c r="AR648" s="16"/>
      <c r="AS648" s="16"/>
      <c r="AT648" s="16"/>
      <c r="AU648" s="16"/>
      <c r="AV648" s="16"/>
    </row>
    <row r="649" spans="6:48" s="265" customFormat="1" x14ac:dyDescent="0.35">
      <c r="F649" s="241"/>
      <c r="G649" s="241"/>
      <c r="H649" s="241"/>
      <c r="I649" s="241"/>
      <c r="J649" s="241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F649" s="16"/>
      <c r="AG649" s="16"/>
      <c r="AH649" s="16"/>
      <c r="AI649" s="16"/>
      <c r="AJ649" s="16"/>
      <c r="AK649" s="16"/>
      <c r="AL649" s="16"/>
      <c r="AM649" s="16"/>
      <c r="AN649" s="16"/>
      <c r="AO649" s="16"/>
      <c r="AP649" s="16"/>
      <c r="AQ649" s="16"/>
      <c r="AR649" s="16"/>
      <c r="AS649" s="16"/>
      <c r="AT649" s="16"/>
      <c r="AU649" s="16"/>
      <c r="AV649" s="16"/>
    </row>
    <row r="650" spans="6:48" s="265" customFormat="1" x14ac:dyDescent="0.35">
      <c r="F650" s="241"/>
      <c r="G650" s="241"/>
      <c r="H650" s="241"/>
      <c r="I650" s="241"/>
      <c r="J650" s="241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F650" s="16"/>
      <c r="AG650" s="16"/>
      <c r="AH650" s="16"/>
      <c r="AI650" s="16"/>
      <c r="AJ650" s="16"/>
      <c r="AK650" s="16"/>
      <c r="AL650" s="16"/>
      <c r="AM650" s="16"/>
      <c r="AN650" s="16"/>
      <c r="AO650" s="16"/>
      <c r="AP650" s="16"/>
      <c r="AQ650" s="16"/>
      <c r="AR650" s="16"/>
      <c r="AS650" s="16"/>
      <c r="AT650" s="16"/>
      <c r="AU650" s="16"/>
      <c r="AV650" s="16"/>
    </row>
    <row r="651" spans="6:48" s="265" customFormat="1" x14ac:dyDescent="0.35">
      <c r="F651" s="241"/>
      <c r="G651" s="241"/>
      <c r="H651" s="241"/>
      <c r="I651" s="241"/>
      <c r="J651" s="241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F651" s="16"/>
      <c r="AG651" s="16"/>
      <c r="AH651" s="16"/>
      <c r="AI651" s="16"/>
      <c r="AJ651" s="16"/>
      <c r="AK651" s="16"/>
      <c r="AL651" s="16"/>
      <c r="AM651" s="16"/>
      <c r="AN651" s="16"/>
      <c r="AO651" s="16"/>
      <c r="AP651" s="16"/>
      <c r="AQ651" s="16"/>
      <c r="AR651" s="16"/>
      <c r="AS651" s="16"/>
      <c r="AT651" s="16"/>
      <c r="AU651" s="16"/>
      <c r="AV651" s="16"/>
    </row>
    <row r="652" spans="6:48" s="265" customFormat="1" x14ac:dyDescent="0.35">
      <c r="F652" s="241"/>
      <c r="G652" s="241"/>
      <c r="H652" s="241"/>
      <c r="I652" s="241"/>
      <c r="J652" s="241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F652" s="16"/>
      <c r="AG652" s="16"/>
      <c r="AH652" s="16"/>
      <c r="AI652" s="16"/>
      <c r="AJ652" s="16"/>
      <c r="AK652" s="16"/>
      <c r="AL652" s="16"/>
      <c r="AM652" s="16"/>
      <c r="AN652" s="16"/>
      <c r="AO652" s="16"/>
      <c r="AP652" s="16"/>
      <c r="AQ652" s="16"/>
      <c r="AR652" s="16"/>
      <c r="AS652" s="16"/>
      <c r="AT652" s="16"/>
      <c r="AU652" s="16"/>
      <c r="AV652" s="16"/>
    </row>
    <row r="653" spans="6:48" s="265" customFormat="1" x14ac:dyDescent="0.35">
      <c r="F653" s="241"/>
      <c r="G653" s="241"/>
      <c r="H653" s="241"/>
      <c r="I653" s="241"/>
      <c r="J653" s="241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  <c r="AB653" s="16"/>
      <c r="AC653" s="16"/>
      <c r="AD653" s="16"/>
      <c r="AE653" s="16"/>
      <c r="AF653" s="16"/>
      <c r="AG653" s="16"/>
      <c r="AH653" s="16"/>
      <c r="AI653" s="16"/>
      <c r="AJ653" s="16"/>
      <c r="AK653" s="16"/>
      <c r="AL653" s="16"/>
      <c r="AM653" s="16"/>
      <c r="AN653" s="16"/>
      <c r="AO653" s="16"/>
      <c r="AP653" s="16"/>
      <c r="AQ653" s="16"/>
      <c r="AR653" s="16"/>
      <c r="AS653" s="16"/>
      <c r="AT653" s="16"/>
      <c r="AU653" s="16"/>
      <c r="AV653" s="16"/>
    </row>
    <row r="654" spans="6:48" s="265" customFormat="1" x14ac:dyDescent="0.35">
      <c r="F654" s="241"/>
      <c r="G654" s="241"/>
      <c r="H654" s="241"/>
      <c r="I654" s="241"/>
      <c r="J654" s="241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  <c r="AB654" s="16"/>
      <c r="AC654" s="16"/>
      <c r="AD654" s="16"/>
      <c r="AE654" s="16"/>
      <c r="AF654" s="16"/>
      <c r="AG654" s="16"/>
      <c r="AH654" s="16"/>
      <c r="AI654" s="16"/>
      <c r="AJ654" s="16"/>
      <c r="AK654" s="16"/>
      <c r="AL654" s="16"/>
      <c r="AM654" s="16"/>
      <c r="AN654" s="16"/>
      <c r="AO654" s="16"/>
      <c r="AP654" s="16"/>
      <c r="AQ654" s="16"/>
      <c r="AR654" s="16"/>
      <c r="AS654" s="16"/>
      <c r="AT654" s="16"/>
      <c r="AU654" s="16"/>
      <c r="AV654" s="16"/>
    </row>
    <row r="655" spans="6:48" s="265" customFormat="1" x14ac:dyDescent="0.35">
      <c r="F655" s="241"/>
      <c r="G655" s="241"/>
      <c r="H655" s="241"/>
      <c r="I655" s="241"/>
      <c r="J655" s="241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/>
      <c r="AB655" s="16"/>
      <c r="AC655" s="16"/>
      <c r="AD655" s="16"/>
      <c r="AE655" s="16"/>
      <c r="AF655" s="16"/>
      <c r="AG655" s="16"/>
      <c r="AH655" s="16"/>
      <c r="AI655" s="16"/>
      <c r="AJ655" s="16"/>
      <c r="AK655" s="16"/>
      <c r="AL655" s="16"/>
      <c r="AM655" s="16"/>
      <c r="AN655" s="16"/>
      <c r="AO655" s="16"/>
      <c r="AP655" s="16"/>
      <c r="AQ655" s="16"/>
      <c r="AR655" s="16"/>
      <c r="AS655" s="16"/>
      <c r="AT655" s="16"/>
      <c r="AU655" s="16"/>
      <c r="AV655" s="16"/>
    </row>
    <row r="656" spans="6:48" s="265" customFormat="1" x14ac:dyDescent="0.35">
      <c r="F656" s="241"/>
      <c r="G656" s="241"/>
      <c r="H656" s="241"/>
      <c r="I656" s="241"/>
      <c r="J656" s="241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F656" s="16"/>
      <c r="AG656" s="16"/>
      <c r="AH656" s="16"/>
      <c r="AI656" s="16"/>
      <c r="AJ656" s="16"/>
      <c r="AK656" s="16"/>
      <c r="AL656" s="16"/>
      <c r="AM656" s="16"/>
      <c r="AN656" s="16"/>
      <c r="AO656" s="16"/>
      <c r="AP656" s="16"/>
      <c r="AQ656" s="16"/>
      <c r="AR656" s="16"/>
      <c r="AS656" s="16"/>
      <c r="AT656" s="16"/>
      <c r="AU656" s="16"/>
      <c r="AV656" s="16"/>
    </row>
    <row r="657" spans="6:48" s="265" customFormat="1" x14ac:dyDescent="0.35">
      <c r="F657" s="241"/>
      <c r="G657" s="241"/>
      <c r="H657" s="241"/>
      <c r="I657" s="241"/>
      <c r="J657" s="241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  <c r="AB657" s="16"/>
      <c r="AC657" s="16"/>
      <c r="AD657" s="16"/>
      <c r="AE657" s="16"/>
      <c r="AF657" s="16"/>
      <c r="AG657" s="16"/>
      <c r="AH657" s="16"/>
      <c r="AI657" s="16"/>
      <c r="AJ657" s="16"/>
      <c r="AK657" s="16"/>
      <c r="AL657" s="16"/>
      <c r="AM657" s="16"/>
      <c r="AN657" s="16"/>
      <c r="AO657" s="16"/>
      <c r="AP657" s="16"/>
      <c r="AQ657" s="16"/>
      <c r="AR657" s="16"/>
      <c r="AS657" s="16"/>
      <c r="AT657" s="16"/>
      <c r="AU657" s="16"/>
      <c r="AV657" s="16"/>
    </row>
    <row r="658" spans="6:48" s="265" customFormat="1" x14ac:dyDescent="0.35">
      <c r="F658" s="241"/>
      <c r="G658" s="241"/>
      <c r="H658" s="241"/>
      <c r="I658" s="241"/>
      <c r="J658" s="241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  <c r="AC658" s="16"/>
      <c r="AD658" s="16"/>
      <c r="AE658" s="16"/>
      <c r="AF658" s="16"/>
      <c r="AG658" s="16"/>
      <c r="AH658" s="16"/>
      <c r="AI658" s="16"/>
      <c r="AJ658" s="16"/>
      <c r="AK658" s="16"/>
      <c r="AL658" s="16"/>
      <c r="AM658" s="16"/>
      <c r="AN658" s="16"/>
      <c r="AO658" s="16"/>
      <c r="AP658" s="16"/>
      <c r="AQ658" s="16"/>
      <c r="AR658" s="16"/>
      <c r="AS658" s="16"/>
      <c r="AT658" s="16"/>
      <c r="AU658" s="16"/>
      <c r="AV658" s="16"/>
    </row>
    <row r="659" spans="6:48" s="265" customFormat="1" x14ac:dyDescent="0.35">
      <c r="F659" s="241"/>
      <c r="G659" s="241"/>
      <c r="H659" s="241"/>
      <c r="I659" s="241"/>
      <c r="J659" s="241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  <c r="AB659" s="16"/>
      <c r="AC659" s="16"/>
      <c r="AD659" s="16"/>
      <c r="AE659" s="16"/>
      <c r="AF659" s="16"/>
      <c r="AG659" s="16"/>
      <c r="AH659" s="16"/>
      <c r="AI659" s="16"/>
      <c r="AJ659" s="16"/>
      <c r="AK659" s="16"/>
      <c r="AL659" s="16"/>
      <c r="AM659" s="16"/>
      <c r="AN659" s="16"/>
      <c r="AO659" s="16"/>
      <c r="AP659" s="16"/>
      <c r="AQ659" s="16"/>
      <c r="AR659" s="16"/>
      <c r="AS659" s="16"/>
      <c r="AT659" s="16"/>
      <c r="AU659" s="16"/>
      <c r="AV659" s="16"/>
    </row>
    <row r="660" spans="6:48" s="265" customFormat="1" x14ac:dyDescent="0.35">
      <c r="F660" s="241"/>
      <c r="G660" s="241"/>
      <c r="H660" s="241"/>
      <c r="I660" s="241"/>
      <c r="J660" s="241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F660" s="16"/>
      <c r="AG660" s="16"/>
      <c r="AH660" s="16"/>
      <c r="AI660" s="16"/>
      <c r="AJ660" s="16"/>
      <c r="AK660" s="16"/>
      <c r="AL660" s="16"/>
      <c r="AM660" s="16"/>
      <c r="AN660" s="16"/>
      <c r="AO660" s="16"/>
      <c r="AP660" s="16"/>
      <c r="AQ660" s="16"/>
      <c r="AR660" s="16"/>
      <c r="AS660" s="16"/>
      <c r="AT660" s="16"/>
      <c r="AU660" s="16"/>
      <c r="AV660" s="16"/>
    </row>
    <row r="661" spans="6:48" s="265" customFormat="1" x14ac:dyDescent="0.35">
      <c r="F661" s="241"/>
      <c r="G661" s="241"/>
      <c r="H661" s="241"/>
      <c r="I661" s="241"/>
      <c r="J661" s="241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  <c r="AA661" s="16"/>
      <c r="AB661" s="16"/>
      <c r="AC661" s="16"/>
      <c r="AD661" s="16"/>
      <c r="AE661" s="16"/>
      <c r="AF661" s="16"/>
      <c r="AG661" s="16"/>
      <c r="AH661" s="16"/>
      <c r="AI661" s="16"/>
      <c r="AJ661" s="16"/>
      <c r="AK661" s="16"/>
      <c r="AL661" s="16"/>
      <c r="AM661" s="16"/>
      <c r="AN661" s="16"/>
      <c r="AO661" s="16"/>
      <c r="AP661" s="16"/>
      <c r="AQ661" s="16"/>
      <c r="AR661" s="16"/>
      <c r="AS661" s="16"/>
      <c r="AT661" s="16"/>
      <c r="AU661" s="16"/>
      <c r="AV661" s="16"/>
    </row>
    <row r="662" spans="6:48" s="265" customFormat="1" x14ac:dyDescent="0.35">
      <c r="F662" s="241"/>
      <c r="G662" s="241"/>
      <c r="H662" s="241"/>
      <c r="I662" s="241"/>
      <c r="J662" s="241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  <c r="AA662" s="16"/>
      <c r="AB662" s="16"/>
      <c r="AC662" s="16"/>
      <c r="AD662" s="16"/>
      <c r="AE662" s="16"/>
      <c r="AF662" s="16"/>
      <c r="AG662" s="16"/>
      <c r="AH662" s="16"/>
      <c r="AI662" s="16"/>
      <c r="AJ662" s="16"/>
      <c r="AK662" s="16"/>
      <c r="AL662" s="16"/>
      <c r="AM662" s="16"/>
      <c r="AN662" s="16"/>
      <c r="AO662" s="16"/>
      <c r="AP662" s="16"/>
      <c r="AQ662" s="16"/>
      <c r="AR662" s="16"/>
      <c r="AS662" s="16"/>
      <c r="AT662" s="16"/>
      <c r="AU662" s="16"/>
      <c r="AV662" s="16"/>
    </row>
    <row r="663" spans="6:48" s="265" customFormat="1" x14ac:dyDescent="0.35">
      <c r="F663" s="241"/>
      <c r="G663" s="241"/>
      <c r="H663" s="241"/>
      <c r="I663" s="241"/>
      <c r="J663" s="241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F663" s="16"/>
      <c r="AG663" s="16"/>
      <c r="AH663" s="16"/>
      <c r="AI663" s="16"/>
      <c r="AJ663" s="16"/>
      <c r="AK663" s="16"/>
      <c r="AL663" s="16"/>
      <c r="AM663" s="16"/>
      <c r="AN663" s="16"/>
      <c r="AO663" s="16"/>
      <c r="AP663" s="16"/>
      <c r="AQ663" s="16"/>
      <c r="AR663" s="16"/>
      <c r="AS663" s="16"/>
      <c r="AT663" s="16"/>
      <c r="AU663" s="16"/>
      <c r="AV663" s="16"/>
    </row>
    <row r="664" spans="6:48" s="265" customFormat="1" x14ac:dyDescent="0.35">
      <c r="F664" s="241"/>
      <c r="G664" s="241"/>
      <c r="H664" s="241"/>
      <c r="I664" s="241"/>
      <c r="J664" s="241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F664" s="16"/>
      <c r="AG664" s="16"/>
      <c r="AH664" s="16"/>
      <c r="AI664" s="16"/>
      <c r="AJ664" s="16"/>
      <c r="AK664" s="16"/>
      <c r="AL664" s="16"/>
      <c r="AM664" s="16"/>
      <c r="AN664" s="16"/>
      <c r="AO664" s="16"/>
      <c r="AP664" s="16"/>
      <c r="AQ664" s="16"/>
      <c r="AR664" s="16"/>
      <c r="AS664" s="16"/>
      <c r="AT664" s="16"/>
      <c r="AU664" s="16"/>
      <c r="AV664" s="16"/>
    </row>
    <row r="665" spans="6:48" s="265" customFormat="1" x14ac:dyDescent="0.35">
      <c r="F665" s="241"/>
      <c r="G665" s="241"/>
      <c r="H665" s="241"/>
      <c r="I665" s="241"/>
      <c r="J665" s="241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F665" s="16"/>
      <c r="AG665" s="16"/>
      <c r="AH665" s="16"/>
      <c r="AI665" s="16"/>
      <c r="AJ665" s="16"/>
      <c r="AK665" s="16"/>
      <c r="AL665" s="16"/>
      <c r="AM665" s="16"/>
      <c r="AN665" s="16"/>
      <c r="AO665" s="16"/>
      <c r="AP665" s="16"/>
      <c r="AQ665" s="16"/>
      <c r="AR665" s="16"/>
      <c r="AS665" s="16"/>
      <c r="AT665" s="16"/>
      <c r="AU665" s="16"/>
      <c r="AV665" s="16"/>
    </row>
    <row r="666" spans="6:48" s="265" customFormat="1" x14ac:dyDescent="0.35">
      <c r="F666" s="241"/>
      <c r="G666" s="241"/>
      <c r="H666" s="241"/>
      <c r="I666" s="241"/>
      <c r="J666" s="241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F666" s="16"/>
      <c r="AG666" s="16"/>
      <c r="AH666" s="16"/>
      <c r="AI666" s="16"/>
      <c r="AJ666" s="16"/>
      <c r="AK666" s="16"/>
      <c r="AL666" s="16"/>
      <c r="AM666" s="16"/>
      <c r="AN666" s="16"/>
      <c r="AO666" s="16"/>
      <c r="AP666" s="16"/>
      <c r="AQ666" s="16"/>
      <c r="AR666" s="16"/>
      <c r="AS666" s="16"/>
      <c r="AT666" s="16"/>
      <c r="AU666" s="16"/>
      <c r="AV666" s="16"/>
    </row>
    <row r="667" spans="6:48" s="265" customFormat="1" x14ac:dyDescent="0.35">
      <c r="F667" s="241"/>
      <c r="G667" s="241"/>
      <c r="H667" s="241"/>
      <c r="I667" s="241"/>
      <c r="J667" s="241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  <c r="AA667" s="16"/>
      <c r="AB667" s="16"/>
      <c r="AC667" s="16"/>
      <c r="AD667" s="16"/>
      <c r="AE667" s="16"/>
      <c r="AF667" s="16"/>
      <c r="AG667" s="16"/>
      <c r="AH667" s="16"/>
      <c r="AI667" s="16"/>
      <c r="AJ667" s="16"/>
      <c r="AK667" s="16"/>
      <c r="AL667" s="16"/>
      <c r="AM667" s="16"/>
      <c r="AN667" s="16"/>
      <c r="AO667" s="16"/>
      <c r="AP667" s="16"/>
      <c r="AQ667" s="16"/>
      <c r="AR667" s="16"/>
      <c r="AS667" s="16"/>
      <c r="AT667" s="16"/>
      <c r="AU667" s="16"/>
      <c r="AV667" s="16"/>
    </row>
    <row r="668" spans="6:48" s="265" customFormat="1" x14ac:dyDescent="0.35">
      <c r="F668" s="241"/>
      <c r="G668" s="241"/>
      <c r="H668" s="241"/>
      <c r="I668" s="241"/>
      <c r="J668" s="241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F668" s="16"/>
      <c r="AG668" s="16"/>
      <c r="AH668" s="16"/>
      <c r="AI668" s="16"/>
      <c r="AJ668" s="16"/>
      <c r="AK668" s="16"/>
      <c r="AL668" s="16"/>
      <c r="AM668" s="16"/>
      <c r="AN668" s="16"/>
      <c r="AO668" s="16"/>
      <c r="AP668" s="16"/>
      <c r="AQ668" s="16"/>
      <c r="AR668" s="16"/>
      <c r="AS668" s="16"/>
      <c r="AT668" s="16"/>
      <c r="AU668" s="16"/>
      <c r="AV668" s="16"/>
    </row>
    <row r="669" spans="6:48" s="265" customFormat="1" x14ac:dyDescent="0.35">
      <c r="F669" s="241"/>
      <c r="G669" s="241"/>
      <c r="H669" s="241"/>
      <c r="I669" s="241"/>
      <c r="J669" s="241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  <c r="AB669" s="16"/>
      <c r="AC669" s="16"/>
      <c r="AD669" s="16"/>
      <c r="AE669" s="16"/>
      <c r="AF669" s="16"/>
      <c r="AG669" s="16"/>
      <c r="AH669" s="16"/>
      <c r="AI669" s="16"/>
      <c r="AJ669" s="16"/>
      <c r="AK669" s="16"/>
      <c r="AL669" s="16"/>
      <c r="AM669" s="16"/>
      <c r="AN669" s="16"/>
      <c r="AO669" s="16"/>
      <c r="AP669" s="16"/>
      <c r="AQ669" s="16"/>
      <c r="AR669" s="16"/>
      <c r="AS669" s="16"/>
      <c r="AT669" s="16"/>
      <c r="AU669" s="16"/>
      <c r="AV669" s="16"/>
    </row>
    <row r="670" spans="6:48" s="265" customFormat="1" x14ac:dyDescent="0.35">
      <c r="F670" s="241"/>
      <c r="G670" s="241"/>
      <c r="H670" s="241"/>
      <c r="I670" s="241"/>
      <c r="J670" s="241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  <c r="AA670" s="16"/>
      <c r="AB670" s="16"/>
      <c r="AC670" s="16"/>
      <c r="AD670" s="16"/>
      <c r="AE670" s="16"/>
      <c r="AF670" s="16"/>
      <c r="AG670" s="16"/>
      <c r="AH670" s="16"/>
      <c r="AI670" s="16"/>
      <c r="AJ670" s="16"/>
      <c r="AK670" s="16"/>
      <c r="AL670" s="16"/>
      <c r="AM670" s="16"/>
      <c r="AN670" s="16"/>
      <c r="AO670" s="16"/>
      <c r="AP670" s="16"/>
      <c r="AQ670" s="16"/>
      <c r="AR670" s="16"/>
      <c r="AS670" s="16"/>
      <c r="AT670" s="16"/>
      <c r="AU670" s="16"/>
      <c r="AV670" s="16"/>
    </row>
    <row r="671" spans="6:48" s="265" customFormat="1" x14ac:dyDescent="0.35">
      <c r="F671" s="241"/>
      <c r="G671" s="241"/>
      <c r="H671" s="241"/>
      <c r="I671" s="241"/>
      <c r="J671" s="241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F671" s="16"/>
      <c r="AG671" s="16"/>
      <c r="AH671" s="16"/>
      <c r="AI671" s="16"/>
      <c r="AJ671" s="16"/>
      <c r="AK671" s="16"/>
      <c r="AL671" s="16"/>
      <c r="AM671" s="16"/>
      <c r="AN671" s="16"/>
      <c r="AO671" s="16"/>
      <c r="AP671" s="16"/>
      <c r="AQ671" s="16"/>
      <c r="AR671" s="16"/>
      <c r="AS671" s="16"/>
      <c r="AT671" s="16"/>
      <c r="AU671" s="16"/>
      <c r="AV671" s="16"/>
    </row>
    <row r="672" spans="6:48" s="265" customFormat="1" x14ac:dyDescent="0.35">
      <c r="F672" s="241"/>
      <c r="G672" s="241"/>
      <c r="H672" s="241"/>
      <c r="I672" s="241"/>
      <c r="J672" s="241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  <c r="AB672" s="16"/>
      <c r="AC672" s="16"/>
      <c r="AD672" s="16"/>
      <c r="AE672" s="16"/>
      <c r="AF672" s="16"/>
      <c r="AG672" s="16"/>
      <c r="AH672" s="16"/>
      <c r="AI672" s="16"/>
      <c r="AJ672" s="16"/>
      <c r="AK672" s="16"/>
      <c r="AL672" s="16"/>
      <c r="AM672" s="16"/>
      <c r="AN672" s="16"/>
      <c r="AO672" s="16"/>
      <c r="AP672" s="16"/>
      <c r="AQ672" s="16"/>
      <c r="AR672" s="16"/>
      <c r="AS672" s="16"/>
      <c r="AT672" s="16"/>
      <c r="AU672" s="16"/>
      <c r="AV672" s="16"/>
    </row>
    <row r="673" spans="6:48" s="265" customFormat="1" x14ac:dyDescent="0.35">
      <c r="F673" s="241"/>
      <c r="G673" s="241"/>
      <c r="H673" s="241"/>
      <c r="I673" s="241"/>
      <c r="J673" s="241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F673" s="16"/>
      <c r="AG673" s="16"/>
      <c r="AH673" s="16"/>
      <c r="AI673" s="16"/>
      <c r="AJ673" s="16"/>
      <c r="AK673" s="16"/>
      <c r="AL673" s="16"/>
      <c r="AM673" s="16"/>
      <c r="AN673" s="16"/>
      <c r="AO673" s="16"/>
      <c r="AP673" s="16"/>
      <c r="AQ673" s="16"/>
      <c r="AR673" s="16"/>
      <c r="AS673" s="16"/>
      <c r="AT673" s="16"/>
      <c r="AU673" s="16"/>
      <c r="AV673" s="16"/>
    </row>
    <row r="674" spans="6:48" s="265" customFormat="1" x14ac:dyDescent="0.35">
      <c r="F674" s="241"/>
      <c r="G674" s="241"/>
      <c r="H674" s="241"/>
      <c r="I674" s="241"/>
      <c r="J674" s="241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F674" s="16"/>
      <c r="AG674" s="16"/>
      <c r="AH674" s="16"/>
      <c r="AI674" s="16"/>
      <c r="AJ674" s="16"/>
      <c r="AK674" s="16"/>
      <c r="AL674" s="16"/>
      <c r="AM674" s="16"/>
      <c r="AN674" s="16"/>
      <c r="AO674" s="16"/>
      <c r="AP674" s="16"/>
      <c r="AQ674" s="16"/>
      <c r="AR674" s="16"/>
      <c r="AS674" s="16"/>
      <c r="AT674" s="16"/>
      <c r="AU674" s="16"/>
      <c r="AV674" s="16"/>
    </row>
    <row r="675" spans="6:48" s="265" customFormat="1" x14ac:dyDescent="0.35">
      <c r="F675" s="241"/>
      <c r="G675" s="241"/>
      <c r="H675" s="241"/>
      <c r="I675" s="241"/>
      <c r="J675" s="241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  <c r="AC675" s="16"/>
      <c r="AD675" s="16"/>
      <c r="AE675" s="16"/>
      <c r="AF675" s="16"/>
      <c r="AG675" s="16"/>
      <c r="AH675" s="16"/>
      <c r="AI675" s="16"/>
      <c r="AJ675" s="16"/>
      <c r="AK675" s="16"/>
      <c r="AL675" s="16"/>
      <c r="AM675" s="16"/>
      <c r="AN675" s="16"/>
      <c r="AO675" s="16"/>
      <c r="AP675" s="16"/>
      <c r="AQ675" s="16"/>
      <c r="AR675" s="16"/>
      <c r="AS675" s="16"/>
      <c r="AT675" s="16"/>
      <c r="AU675" s="16"/>
      <c r="AV675" s="16"/>
    </row>
    <row r="676" spans="6:48" s="265" customFormat="1" x14ac:dyDescent="0.35">
      <c r="F676" s="241"/>
      <c r="G676" s="241"/>
      <c r="H676" s="241"/>
      <c r="I676" s="241"/>
      <c r="J676" s="241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  <c r="AA676" s="16"/>
      <c r="AB676" s="16"/>
      <c r="AC676" s="16"/>
      <c r="AD676" s="16"/>
      <c r="AE676" s="16"/>
      <c r="AF676" s="16"/>
      <c r="AG676" s="16"/>
      <c r="AH676" s="16"/>
      <c r="AI676" s="16"/>
      <c r="AJ676" s="16"/>
      <c r="AK676" s="16"/>
      <c r="AL676" s="16"/>
      <c r="AM676" s="16"/>
      <c r="AN676" s="16"/>
      <c r="AO676" s="16"/>
      <c r="AP676" s="16"/>
      <c r="AQ676" s="16"/>
      <c r="AR676" s="16"/>
      <c r="AS676" s="16"/>
      <c r="AT676" s="16"/>
      <c r="AU676" s="16"/>
      <c r="AV676" s="16"/>
    </row>
    <row r="677" spans="6:48" s="265" customFormat="1" x14ac:dyDescent="0.35">
      <c r="F677" s="241"/>
      <c r="G677" s="241"/>
      <c r="H677" s="241"/>
      <c r="I677" s="241"/>
      <c r="J677" s="241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F677" s="16"/>
      <c r="AG677" s="16"/>
      <c r="AH677" s="16"/>
      <c r="AI677" s="16"/>
      <c r="AJ677" s="16"/>
      <c r="AK677" s="16"/>
      <c r="AL677" s="16"/>
      <c r="AM677" s="16"/>
      <c r="AN677" s="16"/>
      <c r="AO677" s="16"/>
      <c r="AP677" s="16"/>
      <c r="AQ677" s="16"/>
      <c r="AR677" s="16"/>
      <c r="AS677" s="16"/>
      <c r="AT677" s="16"/>
      <c r="AU677" s="16"/>
      <c r="AV677" s="16"/>
    </row>
    <row r="678" spans="6:48" s="265" customFormat="1" x14ac:dyDescent="0.35">
      <c r="F678" s="241"/>
      <c r="G678" s="241"/>
      <c r="H678" s="241"/>
      <c r="I678" s="241"/>
      <c r="J678" s="241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F678" s="16"/>
      <c r="AG678" s="16"/>
      <c r="AH678" s="16"/>
      <c r="AI678" s="16"/>
      <c r="AJ678" s="16"/>
      <c r="AK678" s="16"/>
      <c r="AL678" s="16"/>
      <c r="AM678" s="16"/>
      <c r="AN678" s="16"/>
      <c r="AO678" s="16"/>
      <c r="AP678" s="16"/>
      <c r="AQ678" s="16"/>
      <c r="AR678" s="16"/>
      <c r="AS678" s="16"/>
      <c r="AT678" s="16"/>
      <c r="AU678" s="16"/>
      <c r="AV678" s="16"/>
    </row>
    <row r="679" spans="6:48" s="265" customFormat="1" x14ac:dyDescent="0.35">
      <c r="F679" s="241"/>
      <c r="G679" s="241"/>
      <c r="H679" s="241"/>
      <c r="I679" s="241"/>
      <c r="J679" s="241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  <c r="AB679" s="16"/>
      <c r="AC679" s="16"/>
      <c r="AD679" s="16"/>
      <c r="AE679" s="16"/>
      <c r="AF679" s="16"/>
      <c r="AG679" s="16"/>
      <c r="AH679" s="16"/>
      <c r="AI679" s="16"/>
      <c r="AJ679" s="16"/>
      <c r="AK679" s="16"/>
      <c r="AL679" s="16"/>
      <c r="AM679" s="16"/>
      <c r="AN679" s="16"/>
      <c r="AO679" s="16"/>
      <c r="AP679" s="16"/>
      <c r="AQ679" s="16"/>
      <c r="AR679" s="16"/>
      <c r="AS679" s="16"/>
      <c r="AT679" s="16"/>
      <c r="AU679" s="16"/>
      <c r="AV679" s="16"/>
    </row>
    <row r="680" spans="6:48" s="265" customFormat="1" x14ac:dyDescent="0.35">
      <c r="F680" s="241"/>
      <c r="G680" s="241"/>
      <c r="H680" s="241"/>
      <c r="I680" s="241"/>
      <c r="J680" s="241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F680" s="16"/>
      <c r="AG680" s="16"/>
      <c r="AH680" s="16"/>
      <c r="AI680" s="16"/>
      <c r="AJ680" s="16"/>
      <c r="AK680" s="16"/>
      <c r="AL680" s="16"/>
      <c r="AM680" s="16"/>
      <c r="AN680" s="16"/>
      <c r="AO680" s="16"/>
      <c r="AP680" s="16"/>
      <c r="AQ680" s="16"/>
      <c r="AR680" s="16"/>
      <c r="AS680" s="16"/>
      <c r="AT680" s="16"/>
      <c r="AU680" s="16"/>
      <c r="AV680" s="16"/>
    </row>
    <row r="681" spans="6:48" s="265" customFormat="1" x14ac:dyDescent="0.35">
      <c r="F681" s="241"/>
      <c r="G681" s="241"/>
      <c r="H681" s="241"/>
      <c r="I681" s="241"/>
      <c r="J681" s="241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F681" s="16"/>
      <c r="AG681" s="16"/>
      <c r="AH681" s="16"/>
      <c r="AI681" s="16"/>
      <c r="AJ681" s="16"/>
      <c r="AK681" s="16"/>
      <c r="AL681" s="16"/>
      <c r="AM681" s="16"/>
      <c r="AN681" s="16"/>
      <c r="AO681" s="16"/>
      <c r="AP681" s="16"/>
      <c r="AQ681" s="16"/>
      <c r="AR681" s="16"/>
      <c r="AS681" s="16"/>
      <c r="AT681" s="16"/>
      <c r="AU681" s="16"/>
      <c r="AV681" s="16"/>
    </row>
    <row r="682" spans="6:48" s="265" customFormat="1" x14ac:dyDescent="0.35">
      <c r="F682" s="241"/>
      <c r="G682" s="241"/>
      <c r="H682" s="241"/>
      <c r="I682" s="241"/>
      <c r="J682" s="241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F682" s="16"/>
      <c r="AG682" s="16"/>
      <c r="AH682" s="16"/>
      <c r="AI682" s="16"/>
      <c r="AJ682" s="16"/>
      <c r="AK682" s="16"/>
      <c r="AL682" s="16"/>
      <c r="AM682" s="16"/>
      <c r="AN682" s="16"/>
      <c r="AO682" s="16"/>
      <c r="AP682" s="16"/>
      <c r="AQ682" s="16"/>
      <c r="AR682" s="16"/>
      <c r="AS682" s="16"/>
      <c r="AT682" s="16"/>
      <c r="AU682" s="16"/>
      <c r="AV682" s="16"/>
    </row>
    <row r="683" spans="6:48" s="265" customFormat="1" x14ac:dyDescent="0.35">
      <c r="F683" s="241"/>
      <c r="G683" s="241"/>
      <c r="H683" s="241"/>
      <c r="I683" s="241"/>
      <c r="J683" s="241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  <c r="AB683" s="16"/>
      <c r="AC683" s="16"/>
      <c r="AD683" s="16"/>
      <c r="AE683" s="16"/>
      <c r="AF683" s="16"/>
      <c r="AG683" s="16"/>
      <c r="AH683" s="16"/>
      <c r="AI683" s="16"/>
      <c r="AJ683" s="16"/>
      <c r="AK683" s="16"/>
      <c r="AL683" s="16"/>
      <c r="AM683" s="16"/>
      <c r="AN683" s="16"/>
      <c r="AO683" s="16"/>
      <c r="AP683" s="16"/>
      <c r="AQ683" s="16"/>
      <c r="AR683" s="16"/>
      <c r="AS683" s="16"/>
      <c r="AT683" s="16"/>
      <c r="AU683" s="16"/>
      <c r="AV683" s="16"/>
    </row>
    <row r="684" spans="6:48" s="265" customFormat="1" x14ac:dyDescent="0.35">
      <c r="F684" s="241"/>
      <c r="G684" s="241"/>
      <c r="H684" s="241"/>
      <c r="I684" s="241"/>
      <c r="J684" s="241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F684" s="16"/>
      <c r="AG684" s="16"/>
      <c r="AH684" s="16"/>
      <c r="AI684" s="16"/>
      <c r="AJ684" s="16"/>
      <c r="AK684" s="16"/>
      <c r="AL684" s="16"/>
      <c r="AM684" s="16"/>
      <c r="AN684" s="16"/>
      <c r="AO684" s="16"/>
      <c r="AP684" s="16"/>
      <c r="AQ684" s="16"/>
      <c r="AR684" s="16"/>
      <c r="AS684" s="16"/>
      <c r="AT684" s="16"/>
      <c r="AU684" s="16"/>
      <c r="AV684" s="16"/>
    </row>
    <row r="685" spans="6:48" s="265" customFormat="1" x14ac:dyDescent="0.35">
      <c r="F685" s="241"/>
      <c r="G685" s="241"/>
      <c r="H685" s="241"/>
      <c r="I685" s="241"/>
      <c r="J685" s="241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  <c r="AB685" s="16"/>
      <c r="AC685" s="16"/>
      <c r="AD685" s="16"/>
      <c r="AE685" s="16"/>
      <c r="AF685" s="16"/>
      <c r="AG685" s="16"/>
      <c r="AH685" s="16"/>
      <c r="AI685" s="16"/>
      <c r="AJ685" s="16"/>
      <c r="AK685" s="16"/>
      <c r="AL685" s="16"/>
      <c r="AM685" s="16"/>
      <c r="AN685" s="16"/>
      <c r="AO685" s="16"/>
      <c r="AP685" s="16"/>
      <c r="AQ685" s="16"/>
      <c r="AR685" s="16"/>
      <c r="AS685" s="16"/>
      <c r="AT685" s="16"/>
      <c r="AU685" s="16"/>
      <c r="AV685" s="16"/>
    </row>
    <row r="686" spans="6:48" s="265" customFormat="1" x14ac:dyDescent="0.35">
      <c r="F686" s="241"/>
      <c r="G686" s="241"/>
      <c r="H686" s="241"/>
      <c r="I686" s="241"/>
      <c r="J686" s="241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  <c r="AB686" s="16"/>
      <c r="AC686" s="16"/>
      <c r="AD686" s="16"/>
      <c r="AE686" s="16"/>
      <c r="AF686" s="16"/>
      <c r="AG686" s="16"/>
      <c r="AH686" s="16"/>
      <c r="AI686" s="16"/>
      <c r="AJ686" s="16"/>
      <c r="AK686" s="16"/>
      <c r="AL686" s="16"/>
      <c r="AM686" s="16"/>
      <c r="AN686" s="16"/>
      <c r="AO686" s="16"/>
      <c r="AP686" s="16"/>
      <c r="AQ686" s="16"/>
      <c r="AR686" s="16"/>
      <c r="AS686" s="16"/>
      <c r="AT686" s="16"/>
      <c r="AU686" s="16"/>
      <c r="AV686" s="16"/>
    </row>
    <row r="687" spans="6:48" s="265" customFormat="1" x14ac:dyDescent="0.35">
      <c r="F687" s="241"/>
      <c r="G687" s="241"/>
      <c r="H687" s="241"/>
      <c r="I687" s="241"/>
      <c r="J687" s="241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F687" s="16"/>
      <c r="AG687" s="16"/>
      <c r="AH687" s="16"/>
      <c r="AI687" s="16"/>
      <c r="AJ687" s="16"/>
      <c r="AK687" s="16"/>
      <c r="AL687" s="16"/>
      <c r="AM687" s="16"/>
      <c r="AN687" s="16"/>
      <c r="AO687" s="16"/>
      <c r="AP687" s="16"/>
      <c r="AQ687" s="16"/>
      <c r="AR687" s="16"/>
      <c r="AS687" s="16"/>
      <c r="AT687" s="16"/>
      <c r="AU687" s="16"/>
      <c r="AV687" s="16"/>
    </row>
    <row r="688" spans="6:48" s="265" customFormat="1" x14ac:dyDescent="0.35">
      <c r="F688" s="241"/>
      <c r="G688" s="241"/>
      <c r="H688" s="241"/>
      <c r="I688" s="241"/>
      <c r="J688" s="241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F688" s="16"/>
      <c r="AG688" s="16"/>
      <c r="AH688" s="16"/>
      <c r="AI688" s="16"/>
      <c r="AJ688" s="16"/>
      <c r="AK688" s="16"/>
      <c r="AL688" s="16"/>
      <c r="AM688" s="16"/>
      <c r="AN688" s="16"/>
      <c r="AO688" s="16"/>
      <c r="AP688" s="16"/>
      <c r="AQ688" s="16"/>
      <c r="AR688" s="16"/>
      <c r="AS688" s="16"/>
      <c r="AT688" s="16"/>
      <c r="AU688" s="16"/>
      <c r="AV688" s="16"/>
    </row>
    <row r="689" spans="6:48" s="265" customFormat="1" x14ac:dyDescent="0.35">
      <c r="F689" s="241"/>
      <c r="G689" s="241"/>
      <c r="H689" s="241"/>
      <c r="I689" s="241"/>
      <c r="J689" s="241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  <c r="AA689" s="16"/>
      <c r="AB689" s="16"/>
      <c r="AC689" s="16"/>
      <c r="AD689" s="16"/>
      <c r="AE689" s="16"/>
      <c r="AF689" s="16"/>
      <c r="AG689" s="16"/>
      <c r="AH689" s="16"/>
      <c r="AI689" s="16"/>
      <c r="AJ689" s="16"/>
      <c r="AK689" s="16"/>
      <c r="AL689" s="16"/>
      <c r="AM689" s="16"/>
      <c r="AN689" s="16"/>
      <c r="AO689" s="16"/>
      <c r="AP689" s="16"/>
      <c r="AQ689" s="16"/>
      <c r="AR689" s="16"/>
      <c r="AS689" s="16"/>
      <c r="AT689" s="16"/>
      <c r="AU689" s="16"/>
      <c r="AV689" s="16"/>
    </row>
    <row r="690" spans="6:48" s="265" customFormat="1" x14ac:dyDescent="0.35">
      <c r="F690" s="241"/>
      <c r="G690" s="241"/>
      <c r="H690" s="241"/>
      <c r="I690" s="241"/>
      <c r="J690" s="241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  <c r="AB690" s="16"/>
      <c r="AC690" s="16"/>
      <c r="AD690" s="16"/>
      <c r="AE690" s="16"/>
      <c r="AF690" s="16"/>
      <c r="AG690" s="16"/>
      <c r="AH690" s="16"/>
      <c r="AI690" s="16"/>
      <c r="AJ690" s="16"/>
      <c r="AK690" s="16"/>
      <c r="AL690" s="16"/>
      <c r="AM690" s="16"/>
      <c r="AN690" s="16"/>
      <c r="AO690" s="16"/>
      <c r="AP690" s="16"/>
      <c r="AQ690" s="16"/>
      <c r="AR690" s="16"/>
      <c r="AS690" s="16"/>
      <c r="AT690" s="16"/>
      <c r="AU690" s="16"/>
      <c r="AV690" s="16"/>
    </row>
    <row r="691" spans="6:48" s="265" customFormat="1" x14ac:dyDescent="0.35">
      <c r="F691" s="241"/>
      <c r="G691" s="241"/>
      <c r="H691" s="241"/>
      <c r="I691" s="241"/>
      <c r="J691" s="241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F691" s="16"/>
      <c r="AG691" s="16"/>
      <c r="AH691" s="16"/>
      <c r="AI691" s="16"/>
      <c r="AJ691" s="16"/>
      <c r="AK691" s="16"/>
      <c r="AL691" s="16"/>
      <c r="AM691" s="16"/>
      <c r="AN691" s="16"/>
      <c r="AO691" s="16"/>
      <c r="AP691" s="16"/>
      <c r="AQ691" s="16"/>
      <c r="AR691" s="16"/>
      <c r="AS691" s="16"/>
      <c r="AT691" s="16"/>
      <c r="AU691" s="16"/>
      <c r="AV691" s="16"/>
    </row>
    <row r="692" spans="6:48" s="265" customFormat="1" x14ac:dyDescent="0.35">
      <c r="F692" s="241"/>
      <c r="G692" s="241"/>
      <c r="H692" s="241"/>
      <c r="I692" s="241"/>
      <c r="J692" s="241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  <c r="AB692" s="16"/>
      <c r="AC692" s="16"/>
      <c r="AD692" s="16"/>
      <c r="AE692" s="16"/>
      <c r="AF692" s="16"/>
      <c r="AG692" s="16"/>
      <c r="AH692" s="16"/>
      <c r="AI692" s="16"/>
      <c r="AJ692" s="16"/>
      <c r="AK692" s="16"/>
      <c r="AL692" s="16"/>
      <c r="AM692" s="16"/>
      <c r="AN692" s="16"/>
      <c r="AO692" s="16"/>
      <c r="AP692" s="16"/>
      <c r="AQ692" s="16"/>
      <c r="AR692" s="16"/>
      <c r="AS692" s="16"/>
      <c r="AT692" s="16"/>
      <c r="AU692" s="16"/>
      <c r="AV692" s="16"/>
    </row>
    <row r="693" spans="6:48" s="265" customFormat="1" x14ac:dyDescent="0.35">
      <c r="F693" s="241"/>
      <c r="G693" s="241"/>
      <c r="H693" s="241"/>
      <c r="I693" s="241"/>
      <c r="J693" s="241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F693" s="16"/>
      <c r="AG693" s="16"/>
      <c r="AH693" s="16"/>
      <c r="AI693" s="16"/>
      <c r="AJ693" s="16"/>
      <c r="AK693" s="16"/>
      <c r="AL693" s="16"/>
      <c r="AM693" s="16"/>
      <c r="AN693" s="16"/>
      <c r="AO693" s="16"/>
      <c r="AP693" s="16"/>
      <c r="AQ693" s="16"/>
      <c r="AR693" s="16"/>
      <c r="AS693" s="16"/>
      <c r="AT693" s="16"/>
      <c r="AU693" s="16"/>
      <c r="AV693" s="16"/>
    </row>
    <row r="694" spans="6:48" s="265" customFormat="1" x14ac:dyDescent="0.35">
      <c r="F694" s="241"/>
      <c r="G694" s="241"/>
      <c r="H694" s="241"/>
      <c r="I694" s="241"/>
      <c r="J694" s="241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F694" s="16"/>
      <c r="AG694" s="16"/>
      <c r="AH694" s="16"/>
      <c r="AI694" s="16"/>
      <c r="AJ694" s="16"/>
      <c r="AK694" s="16"/>
      <c r="AL694" s="16"/>
      <c r="AM694" s="16"/>
      <c r="AN694" s="16"/>
      <c r="AO694" s="16"/>
      <c r="AP694" s="16"/>
      <c r="AQ694" s="16"/>
      <c r="AR694" s="16"/>
      <c r="AS694" s="16"/>
      <c r="AT694" s="16"/>
      <c r="AU694" s="16"/>
      <c r="AV694" s="16"/>
    </row>
    <row r="695" spans="6:48" s="265" customFormat="1" x14ac:dyDescent="0.35">
      <c r="F695" s="241"/>
      <c r="G695" s="241"/>
      <c r="H695" s="241"/>
      <c r="I695" s="241"/>
      <c r="J695" s="241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  <c r="AB695" s="16"/>
      <c r="AC695" s="16"/>
      <c r="AD695" s="16"/>
      <c r="AE695" s="16"/>
      <c r="AF695" s="16"/>
      <c r="AG695" s="16"/>
      <c r="AH695" s="16"/>
      <c r="AI695" s="16"/>
      <c r="AJ695" s="16"/>
      <c r="AK695" s="16"/>
      <c r="AL695" s="16"/>
      <c r="AM695" s="16"/>
      <c r="AN695" s="16"/>
      <c r="AO695" s="16"/>
      <c r="AP695" s="16"/>
      <c r="AQ695" s="16"/>
      <c r="AR695" s="16"/>
      <c r="AS695" s="16"/>
      <c r="AT695" s="16"/>
      <c r="AU695" s="16"/>
      <c r="AV695" s="16"/>
    </row>
    <row r="696" spans="6:48" s="265" customFormat="1" x14ac:dyDescent="0.35">
      <c r="F696" s="241"/>
      <c r="G696" s="241"/>
      <c r="H696" s="241"/>
      <c r="I696" s="241"/>
      <c r="J696" s="241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F696" s="16"/>
      <c r="AG696" s="16"/>
      <c r="AH696" s="16"/>
      <c r="AI696" s="16"/>
      <c r="AJ696" s="16"/>
      <c r="AK696" s="16"/>
      <c r="AL696" s="16"/>
      <c r="AM696" s="16"/>
      <c r="AN696" s="16"/>
      <c r="AO696" s="16"/>
      <c r="AP696" s="16"/>
      <c r="AQ696" s="16"/>
      <c r="AR696" s="16"/>
      <c r="AS696" s="16"/>
      <c r="AT696" s="16"/>
      <c r="AU696" s="16"/>
      <c r="AV696" s="16"/>
    </row>
    <row r="697" spans="6:48" s="265" customFormat="1" x14ac:dyDescent="0.35">
      <c r="F697" s="241"/>
      <c r="G697" s="241"/>
      <c r="H697" s="241"/>
      <c r="I697" s="241"/>
      <c r="J697" s="241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F697" s="16"/>
      <c r="AG697" s="16"/>
      <c r="AH697" s="16"/>
      <c r="AI697" s="16"/>
      <c r="AJ697" s="16"/>
      <c r="AK697" s="16"/>
      <c r="AL697" s="16"/>
      <c r="AM697" s="16"/>
      <c r="AN697" s="16"/>
      <c r="AO697" s="16"/>
      <c r="AP697" s="16"/>
      <c r="AQ697" s="16"/>
      <c r="AR697" s="16"/>
      <c r="AS697" s="16"/>
      <c r="AT697" s="16"/>
      <c r="AU697" s="16"/>
      <c r="AV697" s="16"/>
    </row>
    <row r="698" spans="6:48" s="265" customFormat="1" x14ac:dyDescent="0.35">
      <c r="F698" s="241"/>
      <c r="G698" s="241"/>
      <c r="H698" s="241"/>
      <c r="I698" s="241"/>
      <c r="J698" s="241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F698" s="16"/>
      <c r="AG698" s="16"/>
      <c r="AH698" s="16"/>
      <c r="AI698" s="16"/>
      <c r="AJ698" s="16"/>
      <c r="AK698" s="16"/>
      <c r="AL698" s="16"/>
      <c r="AM698" s="16"/>
      <c r="AN698" s="16"/>
      <c r="AO698" s="16"/>
      <c r="AP698" s="16"/>
      <c r="AQ698" s="16"/>
      <c r="AR698" s="16"/>
      <c r="AS698" s="16"/>
      <c r="AT698" s="16"/>
      <c r="AU698" s="16"/>
      <c r="AV698" s="16"/>
    </row>
    <row r="699" spans="6:48" s="265" customFormat="1" x14ac:dyDescent="0.35">
      <c r="F699" s="241"/>
      <c r="G699" s="241"/>
      <c r="H699" s="241"/>
      <c r="I699" s="241"/>
      <c r="J699" s="241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  <c r="AA699" s="16"/>
      <c r="AB699" s="16"/>
      <c r="AC699" s="16"/>
      <c r="AD699" s="16"/>
      <c r="AE699" s="16"/>
      <c r="AF699" s="16"/>
      <c r="AG699" s="16"/>
      <c r="AH699" s="16"/>
      <c r="AI699" s="16"/>
      <c r="AJ699" s="16"/>
      <c r="AK699" s="16"/>
      <c r="AL699" s="16"/>
      <c r="AM699" s="16"/>
      <c r="AN699" s="16"/>
      <c r="AO699" s="16"/>
      <c r="AP699" s="16"/>
      <c r="AQ699" s="16"/>
      <c r="AR699" s="16"/>
      <c r="AS699" s="16"/>
      <c r="AT699" s="16"/>
      <c r="AU699" s="16"/>
      <c r="AV699" s="16"/>
    </row>
    <row r="700" spans="6:48" s="265" customFormat="1" x14ac:dyDescent="0.35">
      <c r="F700" s="241"/>
      <c r="G700" s="241"/>
      <c r="H700" s="241"/>
      <c r="I700" s="241"/>
      <c r="J700" s="241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  <c r="AA700" s="16"/>
      <c r="AB700" s="16"/>
      <c r="AC700" s="16"/>
      <c r="AD700" s="16"/>
      <c r="AE700" s="16"/>
      <c r="AF700" s="16"/>
      <c r="AG700" s="16"/>
      <c r="AH700" s="16"/>
      <c r="AI700" s="16"/>
      <c r="AJ700" s="16"/>
      <c r="AK700" s="16"/>
      <c r="AL700" s="16"/>
      <c r="AM700" s="16"/>
      <c r="AN700" s="16"/>
      <c r="AO700" s="16"/>
      <c r="AP700" s="16"/>
      <c r="AQ700" s="16"/>
      <c r="AR700" s="16"/>
      <c r="AS700" s="16"/>
      <c r="AT700" s="16"/>
      <c r="AU700" s="16"/>
      <c r="AV700" s="16"/>
    </row>
    <row r="701" spans="6:48" s="265" customFormat="1" x14ac:dyDescent="0.35">
      <c r="F701" s="241"/>
      <c r="G701" s="241"/>
      <c r="H701" s="241"/>
      <c r="I701" s="241"/>
      <c r="J701" s="241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  <c r="AB701" s="16"/>
      <c r="AC701" s="16"/>
      <c r="AD701" s="16"/>
      <c r="AE701" s="16"/>
      <c r="AF701" s="16"/>
      <c r="AG701" s="16"/>
      <c r="AH701" s="16"/>
      <c r="AI701" s="16"/>
      <c r="AJ701" s="16"/>
      <c r="AK701" s="16"/>
      <c r="AL701" s="16"/>
      <c r="AM701" s="16"/>
      <c r="AN701" s="16"/>
      <c r="AO701" s="16"/>
      <c r="AP701" s="16"/>
      <c r="AQ701" s="16"/>
      <c r="AR701" s="16"/>
      <c r="AS701" s="16"/>
      <c r="AT701" s="16"/>
      <c r="AU701" s="16"/>
      <c r="AV701" s="16"/>
    </row>
    <row r="702" spans="6:48" s="265" customFormat="1" x14ac:dyDescent="0.35">
      <c r="F702" s="241"/>
      <c r="G702" s="241"/>
      <c r="H702" s="241"/>
      <c r="I702" s="241"/>
      <c r="J702" s="241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F702" s="16"/>
      <c r="AG702" s="16"/>
      <c r="AH702" s="16"/>
      <c r="AI702" s="16"/>
      <c r="AJ702" s="16"/>
      <c r="AK702" s="16"/>
      <c r="AL702" s="16"/>
      <c r="AM702" s="16"/>
      <c r="AN702" s="16"/>
      <c r="AO702" s="16"/>
      <c r="AP702" s="16"/>
      <c r="AQ702" s="16"/>
      <c r="AR702" s="16"/>
      <c r="AS702" s="16"/>
      <c r="AT702" s="16"/>
      <c r="AU702" s="16"/>
      <c r="AV702" s="16"/>
    </row>
    <row r="703" spans="6:48" s="265" customFormat="1" x14ac:dyDescent="0.35">
      <c r="F703" s="241"/>
      <c r="G703" s="241"/>
      <c r="H703" s="241"/>
      <c r="I703" s="241"/>
      <c r="J703" s="241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F703" s="16"/>
      <c r="AG703" s="16"/>
      <c r="AH703" s="16"/>
      <c r="AI703" s="16"/>
      <c r="AJ703" s="16"/>
      <c r="AK703" s="16"/>
      <c r="AL703" s="16"/>
      <c r="AM703" s="16"/>
      <c r="AN703" s="16"/>
      <c r="AO703" s="16"/>
      <c r="AP703" s="16"/>
      <c r="AQ703" s="16"/>
      <c r="AR703" s="16"/>
      <c r="AS703" s="16"/>
      <c r="AT703" s="16"/>
      <c r="AU703" s="16"/>
      <c r="AV703" s="16"/>
    </row>
    <row r="704" spans="6:48" s="265" customFormat="1" x14ac:dyDescent="0.35">
      <c r="F704" s="241"/>
      <c r="G704" s="241"/>
      <c r="H704" s="241"/>
      <c r="I704" s="241"/>
      <c r="J704" s="241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  <c r="AB704" s="16"/>
      <c r="AC704" s="16"/>
      <c r="AD704" s="16"/>
      <c r="AE704" s="16"/>
      <c r="AF704" s="16"/>
      <c r="AG704" s="16"/>
      <c r="AH704" s="16"/>
      <c r="AI704" s="16"/>
      <c r="AJ704" s="16"/>
      <c r="AK704" s="16"/>
      <c r="AL704" s="16"/>
      <c r="AM704" s="16"/>
      <c r="AN704" s="16"/>
      <c r="AO704" s="16"/>
      <c r="AP704" s="16"/>
      <c r="AQ704" s="16"/>
      <c r="AR704" s="16"/>
      <c r="AS704" s="16"/>
      <c r="AT704" s="16"/>
      <c r="AU704" s="16"/>
      <c r="AV704" s="16"/>
    </row>
    <row r="705" spans="6:48" s="265" customFormat="1" x14ac:dyDescent="0.35">
      <c r="F705" s="241"/>
      <c r="G705" s="241"/>
      <c r="H705" s="241"/>
      <c r="I705" s="241"/>
      <c r="J705" s="241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F705" s="16"/>
      <c r="AG705" s="16"/>
      <c r="AH705" s="16"/>
      <c r="AI705" s="16"/>
      <c r="AJ705" s="16"/>
      <c r="AK705" s="16"/>
      <c r="AL705" s="16"/>
      <c r="AM705" s="16"/>
      <c r="AN705" s="16"/>
      <c r="AO705" s="16"/>
      <c r="AP705" s="16"/>
      <c r="AQ705" s="16"/>
      <c r="AR705" s="16"/>
      <c r="AS705" s="16"/>
      <c r="AT705" s="16"/>
      <c r="AU705" s="16"/>
      <c r="AV705" s="16"/>
    </row>
    <row r="706" spans="6:48" s="265" customFormat="1" x14ac:dyDescent="0.35">
      <c r="F706" s="241"/>
      <c r="G706" s="241"/>
      <c r="H706" s="241"/>
      <c r="I706" s="241"/>
      <c r="J706" s="241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  <c r="AA706" s="16"/>
      <c r="AB706" s="16"/>
      <c r="AC706" s="16"/>
      <c r="AD706" s="16"/>
      <c r="AE706" s="16"/>
      <c r="AF706" s="16"/>
      <c r="AG706" s="16"/>
      <c r="AH706" s="16"/>
      <c r="AI706" s="16"/>
      <c r="AJ706" s="16"/>
      <c r="AK706" s="16"/>
      <c r="AL706" s="16"/>
      <c r="AM706" s="16"/>
      <c r="AN706" s="16"/>
      <c r="AO706" s="16"/>
      <c r="AP706" s="16"/>
      <c r="AQ706" s="16"/>
      <c r="AR706" s="16"/>
      <c r="AS706" s="16"/>
      <c r="AT706" s="16"/>
      <c r="AU706" s="16"/>
      <c r="AV706" s="16"/>
    </row>
    <row r="707" spans="6:48" s="265" customFormat="1" x14ac:dyDescent="0.35">
      <c r="F707" s="241"/>
      <c r="G707" s="241"/>
      <c r="H707" s="241"/>
      <c r="I707" s="241"/>
      <c r="J707" s="241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F707" s="16"/>
      <c r="AG707" s="16"/>
      <c r="AH707" s="16"/>
      <c r="AI707" s="16"/>
      <c r="AJ707" s="16"/>
      <c r="AK707" s="16"/>
      <c r="AL707" s="16"/>
      <c r="AM707" s="16"/>
      <c r="AN707" s="16"/>
      <c r="AO707" s="16"/>
      <c r="AP707" s="16"/>
      <c r="AQ707" s="16"/>
      <c r="AR707" s="16"/>
      <c r="AS707" s="16"/>
      <c r="AT707" s="16"/>
      <c r="AU707" s="16"/>
      <c r="AV707" s="16"/>
    </row>
    <row r="708" spans="6:48" s="265" customFormat="1" x14ac:dyDescent="0.35">
      <c r="F708" s="241"/>
      <c r="G708" s="241"/>
      <c r="H708" s="241"/>
      <c r="I708" s="241"/>
      <c r="J708" s="241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F708" s="16"/>
      <c r="AG708" s="16"/>
      <c r="AH708" s="16"/>
      <c r="AI708" s="16"/>
      <c r="AJ708" s="16"/>
      <c r="AK708" s="16"/>
      <c r="AL708" s="16"/>
      <c r="AM708" s="16"/>
      <c r="AN708" s="16"/>
      <c r="AO708" s="16"/>
      <c r="AP708" s="16"/>
      <c r="AQ708" s="16"/>
      <c r="AR708" s="16"/>
      <c r="AS708" s="16"/>
      <c r="AT708" s="16"/>
      <c r="AU708" s="16"/>
      <c r="AV708" s="16"/>
    </row>
    <row r="709" spans="6:48" s="265" customFormat="1" x14ac:dyDescent="0.35">
      <c r="F709" s="241"/>
      <c r="G709" s="241"/>
      <c r="H709" s="241"/>
      <c r="I709" s="241"/>
      <c r="J709" s="241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F709" s="16"/>
      <c r="AG709" s="16"/>
      <c r="AH709" s="16"/>
      <c r="AI709" s="16"/>
      <c r="AJ709" s="16"/>
      <c r="AK709" s="16"/>
      <c r="AL709" s="16"/>
      <c r="AM709" s="16"/>
      <c r="AN709" s="16"/>
      <c r="AO709" s="16"/>
      <c r="AP709" s="16"/>
      <c r="AQ709" s="16"/>
      <c r="AR709" s="16"/>
      <c r="AS709" s="16"/>
      <c r="AT709" s="16"/>
      <c r="AU709" s="16"/>
      <c r="AV709" s="16"/>
    </row>
    <row r="710" spans="6:48" s="265" customFormat="1" x14ac:dyDescent="0.35">
      <c r="F710" s="241"/>
      <c r="G710" s="241"/>
      <c r="H710" s="241"/>
      <c r="I710" s="241"/>
      <c r="J710" s="241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  <c r="AA710" s="16"/>
      <c r="AB710" s="16"/>
      <c r="AC710" s="16"/>
      <c r="AD710" s="16"/>
      <c r="AE710" s="16"/>
      <c r="AF710" s="16"/>
      <c r="AG710" s="16"/>
      <c r="AH710" s="16"/>
      <c r="AI710" s="16"/>
      <c r="AJ710" s="16"/>
      <c r="AK710" s="16"/>
      <c r="AL710" s="16"/>
      <c r="AM710" s="16"/>
      <c r="AN710" s="16"/>
      <c r="AO710" s="16"/>
      <c r="AP710" s="16"/>
      <c r="AQ710" s="16"/>
      <c r="AR710" s="16"/>
      <c r="AS710" s="16"/>
      <c r="AT710" s="16"/>
      <c r="AU710" s="16"/>
      <c r="AV710" s="16"/>
    </row>
    <row r="711" spans="6:48" s="265" customFormat="1" x14ac:dyDescent="0.35">
      <c r="F711" s="241"/>
      <c r="G711" s="241"/>
      <c r="H711" s="241"/>
      <c r="I711" s="241"/>
      <c r="J711" s="241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/>
      <c r="AB711" s="16"/>
      <c r="AC711" s="16"/>
      <c r="AD711" s="16"/>
      <c r="AE711" s="16"/>
      <c r="AF711" s="16"/>
      <c r="AG711" s="16"/>
      <c r="AH711" s="16"/>
      <c r="AI711" s="16"/>
      <c r="AJ711" s="16"/>
      <c r="AK711" s="16"/>
      <c r="AL711" s="16"/>
      <c r="AM711" s="16"/>
      <c r="AN711" s="16"/>
      <c r="AO711" s="16"/>
      <c r="AP711" s="16"/>
      <c r="AQ711" s="16"/>
      <c r="AR711" s="16"/>
      <c r="AS711" s="16"/>
      <c r="AT711" s="16"/>
      <c r="AU711" s="16"/>
      <c r="AV711" s="16"/>
    </row>
    <row r="712" spans="6:48" s="265" customFormat="1" x14ac:dyDescent="0.35">
      <c r="F712" s="241"/>
      <c r="G712" s="241"/>
      <c r="H712" s="241"/>
      <c r="I712" s="241"/>
      <c r="J712" s="241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F712" s="16"/>
      <c r="AG712" s="16"/>
      <c r="AH712" s="16"/>
      <c r="AI712" s="16"/>
      <c r="AJ712" s="16"/>
      <c r="AK712" s="16"/>
      <c r="AL712" s="16"/>
      <c r="AM712" s="16"/>
      <c r="AN712" s="16"/>
      <c r="AO712" s="16"/>
      <c r="AP712" s="16"/>
      <c r="AQ712" s="16"/>
      <c r="AR712" s="16"/>
      <c r="AS712" s="16"/>
      <c r="AT712" s="16"/>
      <c r="AU712" s="16"/>
      <c r="AV712" s="16"/>
    </row>
    <row r="713" spans="6:48" s="265" customFormat="1" x14ac:dyDescent="0.35">
      <c r="F713" s="241"/>
      <c r="G713" s="241"/>
      <c r="H713" s="241"/>
      <c r="I713" s="241"/>
      <c r="J713" s="241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F713" s="16"/>
      <c r="AG713" s="16"/>
      <c r="AH713" s="16"/>
      <c r="AI713" s="16"/>
      <c r="AJ713" s="16"/>
      <c r="AK713" s="16"/>
      <c r="AL713" s="16"/>
      <c r="AM713" s="16"/>
      <c r="AN713" s="16"/>
      <c r="AO713" s="16"/>
      <c r="AP713" s="16"/>
      <c r="AQ713" s="16"/>
      <c r="AR713" s="16"/>
      <c r="AS713" s="16"/>
      <c r="AT713" s="16"/>
      <c r="AU713" s="16"/>
      <c r="AV713" s="16"/>
    </row>
    <row r="714" spans="6:48" s="265" customFormat="1" x14ac:dyDescent="0.35">
      <c r="F714" s="241"/>
      <c r="G714" s="241"/>
      <c r="H714" s="241"/>
      <c r="I714" s="241"/>
      <c r="J714" s="241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  <c r="AB714" s="16"/>
      <c r="AC714" s="16"/>
      <c r="AD714" s="16"/>
      <c r="AE714" s="16"/>
      <c r="AF714" s="16"/>
      <c r="AG714" s="16"/>
      <c r="AH714" s="16"/>
      <c r="AI714" s="16"/>
      <c r="AJ714" s="16"/>
      <c r="AK714" s="16"/>
      <c r="AL714" s="16"/>
      <c r="AM714" s="16"/>
      <c r="AN714" s="16"/>
      <c r="AO714" s="16"/>
      <c r="AP714" s="16"/>
      <c r="AQ714" s="16"/>
      <c r="AR714" s="16"/>
      <c r="AS714" s="16"/>
      <c r="AT714" s="16"/>
      <c r="AU714" s="16"/>
      <c r="AV714" s="16"/>
    </row>
    <row r="715" spans="6:48" s="265" customFormat="1" x14ac:dyDescent="0.35">
      <c r="F715" s="241"/>
      <c r="G715" s="241"/>
      <c r="H715" s="241"/>
      <c r="I715" s="241"/>
      <c r="J715" s="241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F715" s="16"/>
      <c r="AG715" s="16"/>
      <c r="AH715" s="16"/>
      <c r="AI715" s="16"/>
      <c r="AJ715" s="16"/>
      <c r="AK715" s="16"/>
      <c r="AL715" s="16"/>
      <c r="AM715" s="16"/>
      <c r="AN715" s="16"/>
      <c r="AO715" s="16"/>
      <c r="AP715" s="16"/>
      <c r="AQ715" s="16"/>
      <c r="AR715" s="16"/>
      <c r="AS715" s="16"/>
      <c r="AT715" s="16"/>
      <c r="AU715" s="16"/>
      <c r="AV715" s="16"/>
    </row>
    <row r="716" spans="6:48" s="265" customFormat="1" x14ac:dyDescent="0.35">
      <c r="F716" s="241"/>
      <c r="G716" s="241"/>
      <c r="H716" s="241"/>
      <c r="I716" s="241"/>
      <c r="J716" s="241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F716" s="16"/>
      <c r="AG716" s="16"/>
      <c r="AH716" s="16"/>
      <c r="AI716" s="16"/>
      <c r="AJ716" s="16"/>
      <c r="AK716" s="16"/>
      <c r="AL716" s="16"/>
      <c r="AM716" s="16"/>
      <c r="AN716" s="16"/>
      <c r="AO716" s="16"/>
      <c r="AP716" s="16"/>
      <c r="AQ716" s="16"/>
      <c r="AR716" s="16"/>
      <c r="AS716" s="16"/>
      <c r="AT716" s="16"/>
      <c r="AU716" s="16"/>
      <c r="AV716" s="16"/>
    </row>
    <row r="717" spans="6:48" s="265" customFormat="1" x14ac:dyDescent="0.35">
      <c r="F717" s="241"/>
      <c r="G717" s="241"/>
      <c r="H717" s="241"/>
      <c r="I717" s="241"/>
      <c r="J717" s="241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F717" s="16"/>
      <c r="AG717" s="16"/>
      <c r="AH717" s="16"/>
      <c r="AI717" s="16"/>
      <c r="AJ717" s="16"/>
      <c r="AK717" s="16"/>
      <c r="AL717" s="16"/>
      <c r="AM717" s="16"/>
      <c r="AN717" s="16"/>
      <c r="AO717" s="16"/>
      <c r="AP717" s="16"/>
      <c r="AQ717" s="16"/>
      <c r="AR717" s="16"/>
      <c r="AS717" s="16"/>
      <c r="AT717" s="16"/>
      <c r="AU717" s="16"/>
      <c r="AV717" s="16"/>
    </row>
    <row r="718" spans="6:48" s="265" customFormat="1" x14ac:dyDescent="0.35">
      <c r="F718" s="241"/>
      <c r="G718" s="241"/>
      <c r="H718" s="241"/>
      <c r="I718" s="241"/>
      <c r="J718" s="241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F718" s="16"/>
      <c r="AG718" s="16"/>
      <c r="AH718" s="16"/>
      <c r="AI718" s="16"/>
      <c r="AJ718" s="16"/>
      <c r="AK718" s="16"/>
      <c r="AL718" s="16"/>
      <c r="AM718" s="16"/>
      <c r="AN718" s="16"/>
      <c r="AO718" s="16"/>
      <c r="AP718" s="16"/>
      <c r="AQ718" s="16"/>
      <c r="AR718" s="16"/>
      <c r="AS718" s="16"/>
      <c r="AT718" s="16"/>
      <c r="AU718" s="16"/>
      <c r="AV718" s="16"/>
    </row>
    <row r="719" spans="6:48" s="265" customFormat="1" x14ac:dyDescent="0.35">
      <c r="F719" s="241"/>
      <c r="G719" s="241"/>
      <c r="H719" s="241"/>
      <c r="I719" s="241"/>
      <c r="J719" s="241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F719" s="16"/>
      <c r="AG719" s="16"/>
      <c r="AH719" s="16"/>
      <c r="AI719" s="16"/>
      <c r="AJ719" s="16"/>
      <c r="AK719" s="16"/>
      <c r="AL719" s="16"/>
      <c r="AM719" s="16"/>
      <c r="AN719" s="16"/>
      <c r="AO719" s="16"/>
      <c r="AP719" s="16"/>
      <c r="AQ719" s="16"/>
      <c r="AR719" s="16"/>
      <c r="AS719" s="16"/>
      <c r="AT719" s="16"/>
      <c r="AU719" s="16"/>
      <c r="AV719" s="16"/>
    </row>
    <row r="720" spans="6:48" s="265" customFormat="1" x14ac:dyDescent="0.35">
      <c r="F720" s="241"/>
      <c r="G720" s="241"/>
      <c r="H720" s="241"/>
      <c r="I720" s="241"/>
      <c r="J720" s="241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  <c r="AC720" s="16"/>
      <c r="AD720" s="16"/>
      <c r="AE720" s="16"/>
      <c r="AF720" s="16"/>
      <c r="AG720" s="16"/>
      <c r="AH720" s="16"/>
      <c r="AI720" s="16"/>
      <c r="AJ720" s="16"/>
      <c r="AK720" s="16"/>
      <c r="AL720" s="16"/>
      <c r="AM720" s="16"/>
      <c r="AN720" s="16"/>
      <c r="AO720" s="16"/>
      <c r="AP720" s="16"/>
      <c r="AQ720" s="16"/>
      <c r="AR720" s="16"/>
      <c r="AS720" s="16"/>
      <c r="AT720" s="16"/>
      <c r="AU720" s="16"/>
      <c r="AV720" s="16"/>
    </row>
    <row r="721" spans="6:48" s="265" customFormat="1" x14ac:dyDescent="0.35">
      <c r="F721" s="241"/>
      <c r="G721" s="241"/>
      <c r="H721" s="241"/>
      <c r="I721" s="241"/>
      <c r="J721" s="241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F721" s="16"/>
      <c r="AG721" s="16"/>
      <c r="AH721" s="16"/>
      <c r="AI721" s="16"/>
      <c r="AJ721" s="16"/>
      <c r="AK721" s="16"/>
      <c r="AL721" s="16"/>
      <c r="AM721" s="16"/>
      <c r="AN721" s="16"/>
      <c r="AO721" s="16"/>
      <c r="AP721" s="16"/>
      <c r="AQ721" s="16"/>
      <c r="AR721" s="16"/>
      <c r="AS721" s="16"/>
      <c r="AT721" s="16"/>
      <c r="AU721" s="16"/>
      <c r="AV721" s="16"/>
    </row>
    <row r="722" spans="6:48" s="265" customFormat="1" x14ac:dyDescent="0.35">
      <c r="F722" s="241"/>
      <c r="G722" s="241"/>
      <c r="H722" s="241"/>
      <c r="I722" s="241"/>
      <c r="J722" s="241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F722" s="16"/>
      <c r="AG722" s="16"/>
      <c r="AH722" s="16"/>
      <c r="AI722" s="16"/>
      <c r="AJ722" s="16"/>
      <c r="AK722" s="16"/>
      <c r="AL722" s="16"/>
      <c r="AM722" s="16"/>
      <c r="AN722" s="16"/>
      <c r="AO722" s="16"/>
      <c r="AP722" s="16"/>
      <c r="AQ722" s="16"/>
      <c r="AR722" s="16"/>
      <c r="AS722" s="16"/>
      <c r="AT722" s="16"/>
      <c r="AU722" s="16"/>
      <c r="AV722" s="16"/>
    </row>
    <row r="723" spans="6:48" s="265" customFormat="1" x14ac:dyDescent="0.35">
      <c r="F723" s="241"/>
      <c r="G723" s="241"/>
      <c r="H723" s="241"/>
      <c r="I723" s="241"/>
      <c r="J723" s="241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F723" s="16"/>
      <c r="AG723" s="16"/>
      <c r="AH723" s="16"/>
      <c r="AI723" s="16"/>
      <c r="AJ723" s="16"/>
      <c r="AK723" s="16"/>
      <c r="AL723" s="16"/>
      <c r="AM723" s="16"/>
      <c r="AN723" s="16"/>
      <c r="AO723" s="16"/>
      <c r="AP723" s="16"/>
      <c r="AQ723" s="16"/>
      <c r="AR723" s="16"/>
      <c r="AS723" s="16"/>
      <c r="AT723" s="16"/>
      <c r="AU723" s="16"/>
      <c r="AV723" s="16"/>
    </row>
    <row r="724" spans="6:48" s="265" customFormat="1" x14ac:dyDescent="0.35">
      <c r="F724" s="241"/>
      <c r="G724" s="241"/>
      <c r="H724" s="241"/>
      <c r="I724" s="241"/>
      <c r="J724" s="241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F724" s="16"/>
      <c r="AG724" s="16"/>
      <c r="AH724" s="16"/>
      <c r="AI724" s="16"/>
      <c r="AJ724" s="16"/>
      <c r="AK724" s="16"/>
      <c r="AL724" s="16"/>
      <c r="AM724" s="16"/>
      <c r="AN724" s="16"/>
      <c r="AO724" s="16"/>
      <c r="AP724" s="16"/>
      <c r="AQ724" s="16"/>
      <c r="AR724" s="16"/>
      <c r="AS724" s="16"/>
      <c r="AT724" s="16"/>
      <c r="AU724" s="16"/>
      <c r="AV724" s="16"/>
    </row>
    <row r="725" spans="6:48" s="265" customFormat="1" x14ac:dyDescent="0.35">
      <c r="F725" s="241"/>
      <c r="G725" s="241"/>
      <c r="H725" s="241"/>
      <c r="I725" s="241"/>
      <c r="J725" s="241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F725" s="16"/>
      <c r="AG725" s="16"/>
      <c r="AH725" s="16"/>
      <c r="AI725" s="16"/>
      <c r="AJ725" s="16"/>
      <c r="AK725" s="16"/>
      <c r="AL725" s="16"/>
      <c r="AM725" s="16"/>
      <c r="AN725" s="16"/>
      <c r="AO725" s="16"/>
      <c r="AP725" s="16"/>
      <c r="AQ725" s="16"/>
      <c r="AR725" s="16"/>
      <c r="AS725" s="16"/>
      <c r="AT725" s="16"/>
      <c r="AU725" s="16"/>
      <c r="AV725" s="16"/>
    </row>
    <row r="726" spans="6:48" s="265" customFormat="1" x14ac:dyDescent="0.35">
      <c r="F726" s="241"/>
      <c r="G726" s="241"/>
      <c r="H726" s="241"/>
      <c r="I726" s="241"/>
      <c r="J726" s="241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F726" s="16"/>
      <c r="AG726" s="16"/>
      <c r="AH726" s="16"/>
      <c r="AI726" s="16"/>
      <c r="AJ726" s="16"/>
      <c r="AK726" s="16"/>
      <c r="AL726" s="16"/>
      <c r="AM726" s="16"/>
      <c r="AN726" s="16"/>
      <c r="AO726" s="16"/>
      <c r="AP726" s="16"/>
      <c r="AQ726" s="16"/>
      <c r="AR726" s="16"/>
      <c r="AS726" s="16"/>
      <c r="AT726" s="16"/>
      <c r="AU726" s="16"/>
      <c r="AV726" s="16"/>
    </row>
    <row r="727" spans="6:48" s="265" customFormat="1" x14ac:dyDescent="0.35">
      <c r="F727" s="241"/>
      <c r="G727" s="241"/>
      <c r="H727" s="241"/>
      <c r="I727" s="241"/>
      <c r="J727" s="241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F727" s="16"/>
      <c r="AG727" s="16"/>
      <c r="AH727" s="16"/>
      <c r="AI727" s="16"/>
      <c r="AJ727" s="16"/>
      <c r="AK727" s="16"/>
      <c r="AL727" s="16"/>
      <c r="AM727" s="16"/>
      <c r="AN727" s="16"/>
      <c r="AO727" s="16"/>
      <c r="AP727" s="16"/>
      <c r="AQ727" s="16"/>
      <c r="AR727" s="16"/>
      <c r="AS727" s="16"/>
      <c r="AT727" s="16"/>
      <c r="AU727" s="16"/>
      <c r="AV727" s="16"/>
    </row>
    <row r="728" spans="6:48" s="265" customFormat="1" x14ac:dyDescent="0.35">
      <c r="F728" s="241"/>
      <c r="G728" s="241"/>
      <c r="H728" s="241"/>
      <c r="I728" s="241"/>
      <c r="J728" s="241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/>
      <c r="AB728" s="16"/>
      <c r="AC728" s="16"/>
      <c r="AD728" s="16"/>
      <c r="AE728" s="16"/>
      <c r="AF728" s="16"/>
      <c r="AG728" s="16"/>
      <c r="AH728" s="16"/>
      <c r="AI728" s="16"/>
      <c r="AJ728" s="16"/>
      <c r="AK728" s="16"/>
      <c r="AL728" s="16"/>
      <c r="AM728" s="16"/>
      <c r="AN728" s="16"/>
      <c r="AO728" s="16"/>
      <c r="AP728" s="16"/>
      <c r="AQ728" s="16"/>
      <c r="AR728" s="16"/>
      <c r="AS728" s="16"/>
      <c r="AT728" s="16"/>
      <c r="AU728" s="16"/>
      <c r="AV728" s="16"/>
    </row>
    <row r="729" spans="6:48" s="265" customFormat="1" x14ac:dyDescent="0.35">
      <c r="F729" s="241"/>
      <c r="G729" s="241"/>
      <c r="H729" s="241"/>
      <c r="I729" s="241"/>
      <c r="J729" s="241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F729" s="16"/>
      <c r="AG729" s="16"/>
      <c r="AH729" s="16"/>
      <c r="AI729" s="16"/>
      <c r="AJ729" s="16"/>
      <c r="AK729" s="16"/>
      <c r="AL729" s="16"/>
      <c r="AM729" s="16"/>
      <c r="AN729" s="16"/>
      <c r="AO729" s="16"/>
      <c r="AP729" s="16"/>
      <c r="AQ729" s="16"/>
      <c r="AR729" s="16"/>
      <c r="AS729" s="16"/>
      <c r="AT729" s="16"/>
      <c r="AU729" s="16"/>
      <c r="AV729" s="16"/>
    </row>
    <row r="730" spans="6:48" s="265" customFormat="1" x14ac:dyDescent="0.35">
      <c r="F730" s="241"/>
      <c r="G730" s="241"/>
      <c r="H730" s="241"/>
      <c r="I730" s="241"/>
      <c r="J730" s="241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  <c r="AB730" s="16"/>
      <c r="AC730" s="16"/>
      <c r="AD730" s="16"/>
      <c r="AE730" s="16"/>
      <c r="AF730" s="16"/>
      <c r="AG730" s="16"/>
      <c r="AH730" s="16"/>
      <c r="AI730" s="16"/>
      <c r="AJ730" s="16"/>
      <c r="AK730" s="16"/>
      <c r="AL730" s="16"/>
      <c r="AM730" s="16"/>
      <c r="AN730" s="16"/>
      <c r="AO730" s="16"/>
      <c r="AP730" s="16"/>
      <c r="AQ730" s="16"/>
      <c r="AR730" s="16"/>
      <c r="AS730" s="16"/>
      <c r="AT730" s="16"/>
      <c r="AU730" s="16"/>
      <c r="AV730" s="16"/>
    </row>
    <row r="731" spans="6:48" s="265" customFormat="1" x14ac:dyDescent="0.35">
      <c r="F731" s="241"/>
      <c r="G731" s="241"/>
      <c r="H731" s="241"/>
      <c r="I731" s="241"/>
      <c r="J731" s="241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  <c r="AA731" s="16"/>
      <c r="AB731" s="16"/>
      <c r="AC731" s="16"/>
      <c r="AD731" s="16"/>
      <c r="AE731" s="16"/>
      <c r="AF731" s="16"/>
      <c r="AG731" s="16"/>
      <c r="AH731" s="16"/>
      <c r="AI731" s="16"/>
      <c r="AJ731" s="16"/>
      <c r="AK731" s="16"/>
      <c r="AL731" s="16"/>
      <c r="AM731" s="16"/>
      <c r="AN731" s="16"/>
      <c r="AO731" s="16"/>
      <c r="AP731" s="16"/>
      <c r="AQ731" s="16"/>
      <c r="AR731" s="16"/>
      <c r="AS731" s="16"/>
      <c r="AT731" s="16"/>
      <c r="AU731" s="16"/>
      <c r="AV731" s="16"/>
    </row>
    <row r="732" spans="6:48" s="265" customFormat="1" x14ac:dyDescent="0.35">
      <c r="F732" s="241"/>
      <c r="G732" s="241"/>
      <c r="H732" s="241"/>
      <c r="I732" s="241"/>
      <c r="J732" s="241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F732" s="16"/>
      <c r="AG732" s="16"/>
      <c r="AH732" s="16"/>
      <c r="AI732" s="16"/>
      <c r="AJ732" s="16"/>
      <c r="AK732" s="16"/>
      <c r="AL732" s="16"/>
      <c r="AM732" s="16"/>
      <c r="AN732" s="16"/>
      <c r="AO732" s="16"/>
      <c r="AP732" s="16"/>
      <c r="AQ732" s="16"/>
      <c r="AR732" s="16"/>
      <c r="AS732" s="16"/>
      <c r="AT732" s="16"/>
      <c r="AU732" s="16"/>
      <c r="AV732" s="16"/>
    </row>
    <row r="733" spans="6:48" s="265" customFormat="1" x14ac:dyDescent="0.35">
      <c r="F733" s="241"/>
      <c r="G733" s="241"/>
      <c r="H733" s="241"/>
      <c r="I733" s="241"/>
      <c r="J733" s="241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  <c r="AA733" s="16"/>
      <c r="AB733" s="16"/>
      <c r="AC733" s="16"/>
      <c r="AD733" s="16"/>
      <c r="AE733" s="16"/>
      <c r="AF733" s="16"/>
      <c r="AG733" s="16"/>
      <c r="AH733" s="16"/>
      <c r="AI733" s="16"/>
      <c r="AJ733" s="16"/>
      <c r="AK733" s="16"/>
      <c r="AL733" s="16"/>
      <c r="AM733" s="16"/>
      <c r="AN733" s="16"/>
      <c r="AO733" s="16"/>
      <c r="AP733" s="16"/>
      <c r="AQ733" s="16"/>
      <c r="AR733" s="16"/>
      <c r="AS733" s="16"/>
      <c r="AT733" s="16"/>
      <c r="AU733" s="16"/>
      <c r="AV733" s="16"/>
    </row>
    <row r="734" spans="6:48" s="265" customFormat="1" x14ac:dyDescent="0.35">
      <c r="F734" s="241"/>
      <c r="G734" s="241"/>
      <c r="H734" s="241"/>
      <c r="I734" s="241"/>
      <c r="J734" s="241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F734" s="16"/>
      <c r="AG734" s="16"/>
      <c r="AH734" s="16"/>
      <c r="AI734" s="16"/>
      <c r="AJ734" s="16"/>
      <c r="AK734" s="16"/>
      <c r="AL734" s="16"/>
      <c r="AM734" s="16"/>
      <c r="AN734" s="16"/>
      <c r="AO734" s="16"/>
      <c r="AP734" s="16"/>
      <c r="AQ734" s="16"/>
      <c r="AR734" s="16"/>
      <c r="AS734" s="16"/>
      <c r="AT734" s="16"/>
      <c r="AU734" s="16"/>
      <c r="AV734" s="16"/>
    </row>
    <row r="735" spans="6:48" s="265" customFormat="1" x14ac:dyDescent="0.35">
      <c r="F735" s="241"/>
      <c r="G735" s="241"/>
      <c r="H735" s="241"/>
      <c r="I735" s="241"/>
      <c r="J735" s="241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F735" s="16"/>
      <c r="AG735" s="16"/>
      <c r="AH735" s="16"/>
      <c r="AI735" s="16"/>
      <c r="AJ735" s="16"/>
      <c r="AK735" s="16"/>
      <c r="AL735" s="16"/>
      <c r="AM735" s="16"/>
      <c r="AN735" s="16"/>
      <c r="AO735" s="16"/>
      <c r="AP735" s="16"/>
      <c r="AQ735" s="16"/>
      <c r="AR735" s="16"/>
      <c r="AS735" s="16"/>
      <c r="AT735" s="16"/>
      <c r="AU735" s="16"/>
      <c r="AV735" s="16"/>
    </row>
    <row r="736" spans="6:48" s="265" customFormat="1" x14ac:dyDescent="0.35">
      <c r="F736" s="241"/>
      <c r="G736" s="241"/>
      <c r="H736" s="241"/>
      <c r="I736" s="241"/>
      <c r="J736" s="241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/>
      <c r="AB736" s="16"/>
      <c r="AC736" s="16"/>
      <c r="AD736" s="16"/>
      <c r="AE736" s="16"/>
      <c r="AF736" s="16"/>
      <c r="AG736" s="16"/>
      <c r="AH736" s="16"/>
      <c r="AI736" s="16"/>
      <c r="AJ736" s="16"/>
      <c r="AK736" s="16"/>
      <c r="AL736" s="16"/>
      <c r="AM736" s="16"/>
      <c r="AN736" s="16"/>
      <c r="AO736" s="16"/>
      <c r="AP736" s="16"/>
      <c r="AQ736" s="16"/>
      <c r="AR736" s="16"/>
      <c r="AS736" s="16"/>
      <c r="AT736" s="16"/>
      <c r="AU736" s="16"/>
      <c r="AV736" s="16"/>
    </row>
    <row r="737" spans="6:48" s="265" customFormat="1" x14ac:dyDescent="0.35">
      <c r="F737" s="241"/>
      <c r="G737" s="241"/>
      <c r="H737" s="241"/>
      <c r="I737" s="241"/>
      <c r="J737" s="241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F737" s="16"/>
      <c r="AG737" s="16"/>
      <c r="AH737" s="16"/>
      <c r="AI737" s="16"/>
      <c r="AJ737" s="16"/>
      <c r="AK737" s="16"/>
      <c r="AL737" s="16"/>
      <c r="AM737" s="16"/>
      <c r="AN737" s="16"/>
      <c r="AO737" s="16"/>
      <c r="AP737" s="16"/>
      <c r="AQ737" s="16"/>
      <c r="AR737" s="16"/>
      <c r="AS737" s="16"/>
      <c r="AT737" s="16"/>
      <c r="AU737" s="16"/>
      <c r="AV737" s="16"/>
    </row>
    <row r="738" spans="6:48" s="265" customFormat="1" x14ac:dyDescent="0.35">
      <c r="F738" s="241"/>
      <c r="G738" s="241"/>
      <c r="H738" s="241"/>
      <c r="I738" s="241"/>
      <c r="J738" s="241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  <c r="AA738" s="16"/>
      <c r="AB738" s="16"/>
      <c r="AC738" s="16"/>
      <c r="AD738" s="16"/>
      <c r="AE738" s="16"/>
      <c r="AF738" s="16"/>
      <c r="AG738" s="16"/>
      <c r="AH738" s="16"/>
      <c r="AI738" s="16"/>
      <c r="AJ738" s="16"/>
      <c r="AK738" s="16"/>
      <c r="AL738" s="16"/>
      <c r="AM738" s="16"/>
      <c r="AN738" s="16"/>
      <c r="AO738" s="16"/>
      <c r="AP738" s="16"/>
      <c r="AQ738" s="16"/>
      <c r="AR738" s="16"/>
      <c r="AS738" s="16"/>
      <c r="AT738" s="16"/>
      <c r="AU738" s="16"/>
      <c r="AV738" s="16"/>
    </row>
    <row r="739" spans="6:48" s="265" customFormat="1" x14ac:dyDescent="0.35">
      <c r="F739" s="241"/>
      <c r="G739" s="241"/>
      <c r="H739" s="241"/>
      <c r="I739" s="241"/>
      <c r="J739" s="241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  <c r="AA739" s="16"/>
      <c r="AB739" s="16"/>
      <c r="AC739" s="16"/>
      <c r="AD739" s="16"/>
      <c r="AE739" s="16"/>
      <c r="AF739" s="16"/>
      <c r="AG739" s="16"/>
      <c r="AH739" s="16"/>
      <c r="AI739" s="16"/>
      <c r="AJ739" s="16"/>
      <c r="AK739" s="16"/>
      <c r="AL739" s="16"/>
      <c r="AM739" s="16"/>
      <c r="AN739" s="16"/>
      <c r="AO739" s="16"/>
      <c r="AP739" s="16"/>
      <c r="AQ739" s="16"/>
      <c r="AR739" s="16"/>
      <c r="AS739" s="16"/>
      <c r="AT739" s="16"/>
      <c r="AU739" s="16"/>
      <c r="AV739" s="16"/>
    </row>
    <row r="740" spans="6:48" s="265" customFormat="1" x14ac:dyDescent="0.35">
      <c r="F740" s="241"/>
      <c r="G740" s="241"/>
      <c r="H740" s="241"/>
      <c r="I740" s="241"/>
      <c r="J740" s="241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  <c r="AB740" s="16"/>
      <c r="AC740" s="16"/>
      <c r="AD740" s="16"/>
      <c r="AE740" s="16"/>
      <c r="AF740" s="16"/>
      <c r="AG740" s="16"/>
      <c r="AH740" s="16"/>
      <c r="AI740" s="16"/>
      <c r="AJ740" s="16"/>
      <c r="AK740" s="16"/>
      <c r="AL740" s="16"/>
      <c r="AM740" s="16"/>
      <c r="AN740" s="16"/>
      <c r="AO740" s="16"/>
      <c r="AP740" s="16"/>
      <c r="AQ740" s="16"/>
      <c r="AR740" s="16"/>
      <c r="AS740" s="16"/>
      <c r="AT740" s="16"/>
      <c r="AU740" s="16"/>
      <c r="AV740" s="16"/>
    </row>
    <row r="741" spans="6:48" s="265" customFormat="1" x14ac:dyDescent="0.35">
      <c r="F741" s="241"/>
      <c r="G741" s="241"/>
      <c r="H741" s="241"/>
      <c r="I741" s="241"/>
      <c r="J741" s="241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F741" s="16"/>
      <c r="AG741" s="16"/>
      <c r="AH741" s="16"/>
      <c r="AI741" s="16"/>
      <c r="AJ741" s="16"/>
      <c r="AK741" s="16"/>
      <c r="AL741" s="16"/>
      <c r="AM741" s="16"/>
      <c r="AN741" s="16"/>
      <c r="AO741" s="16"/>
      <c r="AP741" s="16"/>
      <c r="AQ741" s="16"/>
      <c r="AR741" s="16"/>
      <c r="AS741" s="16"/>
      <c r="AT741" s="16"/>
      <c r="AU741" s="16"/>
      <c r="AV741" s="16"/>
    </row>
    <row r="742" spans="6:48" s="265" customFormat="1" x14ac:dyDescent="0.35">
      <c r="F742" s="241"/>
      <c r="G742" s="241"/>
      <c r="H742" s="241"/>
      <c r="I742" s="241"/>
      <c r="J742" s="241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F742" s="16"/>
      <c r="AG742" s="16"/>
      <c r="AH742" s="16"/>
      <c r="AI742" s="16"/>
      <c r="AJ742" s="16"/>
      <c r="AK742" s="16"/>
      <c r="AL742" s="16"/>
      <c r="AM742" s="16"/>
      <c r="AN742" s="16"/>
      <c r="AO742" s="16"/>
      <c r="AP742" s="16"/>
      <c r="AQ742" s="16"/>
      <c r="AR742" s="16"/>
      <c r="AS742" s="16"/>
      <c r="AT742" s="16"/>
      <c r="AU742" s="16"/>
      <c r="AV742" s="16"/>
    </row>
    <row r="743" spans="6:48" s="265" customFormat="1" x14ac:dyDescent="0.35">
      <c r="F743" s="241"/>
      <c r="G743" s="241"/>
      <c r="H743" s="241"/>
      <c r="I743" s="241"/>
      <c r="J743" s="241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F743" s="16"/>
      <c r="AG743" s="16"/>
      <c r="AH743" s="16"/>
      <c r="AI743" s="16"/>
      <c r="AJ743" s="16"/>
      <c r="AK743" s="16"/>
      <c r="AL743" s="16"/>
      <c r="AM743" s="16"/>
      <c r="AN743" s="16"/>
      <c r="AO743" s="16"/>
      <c r="AP743" s="16"/>
      <c r="AQ743" s="16"/>
      <c r="AR743" s="16"/>
      <c r="AS743" s="16"/>
      <c r="AT743" s="16"/>
      <c r="AU743" s="16"/>
      <c r="AV743" s="16"/>
    </row>
    <row r="744" spans="6:48" s="265" customFormat="1" x14ac:dyDescent="0.35">
      <c r="F744" s="241"/>
      <c r="G744" s="241"/>
      <c r="H744" s="241"/>
      <c r="I744" s="241"/>
      <c r="J744" s="241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  <c r="AB744" s="16"/>
      <c r="AC744" s="16"/>
      <c r="AD744" s="16"/>
      <c r="AE744" s="16"/>
      <c r="AF744" s="16"/>
      <c r="AG744" s="16"/>
      <c r="AH744" s="16"/>
      <c r="AI744" s="16"/>
      <c r="AJ744" s="16"/>
      <c r="AK744" s="16"/>
      <c r="AL744" s="16"/>
      <c r="AM744" s="16"/>
      <c r="AN744" s="16"/>
      <c r="AO744" s="16"/>
      <c r="AP744" s="16"/>
      <c r="AQ744" s="16"/>
      <c r="AR744" s="16"/>
      <c r="AS744" s="16"/>
      <c r="AT744" s="16"/>
      <c r="AU744" s="16"/>
      <c r="AV744" s="16"/>
    </row>
    <row r="745" spans="6:48" s="265" customFormat="1" x14ac:dyDescent="0.35">
      <c r="F745" s="241"/>
      <c r="G745" s="241"/>
      <c r="H745" s="241"/>
      <c r="I745" s="241"/>
      <c r="J745" s="241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F745" s="16"/>
      <c r="AG745" s="16"/>
      <c r="AH745" s="16"/>
      <c r="AI745" s="16"/>
      <c r="AJ745" s="16"/>
      <c r="AK745" s="16"/>
      <c r="AL745" s="16"/>
      <c r="AM745" s="16"/>
      <c r="AN745" s="16"/>
      <c r="AO745" s="16"/>
      <c r="AP745" s="16"/>
      <c r="AQ745" s="16"/>
      <c r="AR745" s="16"/>
      <c r="AS745" s="16"/>
      <c r="AT745" s="16"/>
      <c r="AU745" s="16"/>
      <c r="AV745" s="16"/>
    </row>
    <row r="746" spans="6:48" s="265" customFormat="1" x14ac:dyDescent="0.35">
      <c r="F746" s="241"/>
      <c r="G746" s="241"/>
      <c r="H746" s="241"/>
      <c r="I746" s="241"/>
      <c r="J746" s="241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  <c r="AB746" s="16"/>
      <c r="AC746" s="16"/>
      <c r="AD746" s="16"/>
      <c r="AE746" s="16"/>
      <c r="AF746" s="16"/>
      <c r="AG746" s="16"/>
      <c r="AH746" s="16"/>
      <c r="AI746" s="16"/>
      <c r="AJ746" s="16"/>
      <c r="AK746" s="16"/>
      <c r="AL746" s="16"/>
      <c r="AM746" s="16"/>
      <c r="AN746" s="16"/>
      <c r="AO746" s="16"/>
      <c r="AP746" s="16"/>
      <c r="AQ746" s="16"/>
      <c r="AR746" s="16"/>
      <c r="AS746" s="16"/>
      <c r="AT746" s="16"/>
      <c r="AU746" s="16"/>
      <c r="AV746" s="16"/>
    </row>
    <row r="747" spans="6:48" s="265" customFormat="1" x14ac:dyDescent="0.35">
      <c r="F747" s="241"/>
      <c r="G747" s="241"/>
      <c r="H747" s="241"/>
      <c r="I747" s="241"/>
      <c r="J747" s="241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F747" s="16"/>
      <c r="AG747" s="16"/>
      <c r="AH747" s="16"/>
      <c r="AI747" s="16"/>
      <c r="AJ747" s="16"/>
      <c r="AK747" s="16"/>
      <c r="AL747" s="16"/>
      <c r="AM747" s="16"/>
      <c r="AN747" s="16"/>
      <c r="AO747" s="16"/>
      <c r="AP747" s="16"/>
      <c r="AQ747" s="16"/>
      <c r="AR747" s="16"/>
      <c r="AS747" s="16"/>
      <c r="AT747" s="16"/>
      <c r="AU747" s="16"/>
      <c r="AV747" s="16"/>
    </row>
    <row r="748" spans="6:48" s="265" customFormat="1" x14ac:dyDescent="0.35">
      <c r="F748" s="241"/>
      <c r="G748" s="241"/>
      <c r="H748" s="241"/>
      <c r="I748" s="241"/>
      <c r="J748" s="241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  <c r="AA748" s="16"/>
      <c r="AB748" s="16"/>
      <c r="AC748" s="16"/>
      <c r="AD748" s="16"/>
      <c r="AE748" s="16"/>
      <c r="AF748" s="16"/>
      <c r="AG748" s="16"/>
      <c r="AH748" s="16"/>
      <c r="AI748" s="16"/>
      <c r="AJ748" s="16"/>
      <c r="AK748" s="16"/>
      <c r="AL748" s="16"/>
      <c r="AM748" s="16"/>
      <c r="AN748" s="16"/>
      <c r="AO748" s="16"/>
      <c r="AP748" s="16"/>
      <c r="AQ748" s="16"/>
      <c r="AR748" s="16"/>
      <c r="AS748" s="16"/>
      <c r="AT748" s="16"/>
      <c r="AU748" s="16"/>
      <c r="AV748" s="16"/>
    </row>
    <row r="749" spans="6:48" s="265" customFormat="1" x14ac:dyDescent="0.35">
      <c r="F749" s="241"/>
      <c r="G749" s="241"/>
      <c r="H749" s="241"/>
      <c r="I749" s="241"/>
      <c r="J749" s="241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F749" s="16"/>
      <c r="AG749" s="16"/>
      <c r="AH749" s="16"/>
      <c r="AI749" s="16"/>
      <c r="AJ749" s="16"/>
      <c r="AK749" s="16"/>
      <c r="AL749" s="16"/>
      <c r="AM749" s="16"/>
      <c r="AN749" s="16"/>
      <c r="AO749" s="16"/>
      <c r="AP749" s="16"/>
      <c r="AQ749" s="16"/>
      <c r="AR749" s="16"/>
      <c r="AS749" s="16"/>
      <c r="AT749" s="16"/>
      <c r="AU749" s="16"/>
      <c r="AV749" s="16"/>
    </row>
    <row r="750" spans="6:48" s="265" customFormat="1" x14ac:dyDescent="0.35">
      <c r="F750" s="241"/>
      <c r="G750" s="241"/>
      <c r="H750" s="241"/>
      <c r="I750" s="241"/>
      <c r="J750" s="241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F750" s="16"/>
      <c r="AG750" s="16"/>
      <c r="AH750" s="16"/>
      <c r="AI750" s="16"/>
      <c r="AJ750" s="16"/>
      <c r="AK750" s="16"/>
      <c r="AL750" s="16"/>
      <c r="AM750" s="16"/>
      <c r="AN750" s="16"/>
      <c r="AO750" s="16"/>
      <c r="AP750" s="16"/>
      <c r="AQ750" s="16"/>
      <c r="AR750" s="16"/>
      <c r="AS750" s="16"/>
      <c r="AT750" s="16"/>
      <c r="AU750" s="16"/>
      <c r="AV750" s="16"/>
    </row>
    <row r="751" spans="6:48" s="265" customFormat="1" x14ac:dyDescent="0.35">
      <c r="F751" s="241"/>
      <c r="G751" s="241"/>
      <c r="H751" s="241"/>
      <c r="I751" s="241"/>
      <c r="J751" s="241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  <c r="AB751" s="16"/>
      <c r="AC751" s="16"/>
      <c r="AD751" s="16"/>
      <c r="AE751" s="16"/>
      <c r="AF751" s="16"/>
      <c r="AG751" s="16"/>
      <c r="AH751" s="16"/>
      <c r="AI751" s="16"/>
      <c r="AJ751" s="16"/>
      <c r="AK751" s="16"/>
      <c r="AL751" s="16"/>
      <c r="AM751" s="16"/>
      <c r="AN751" s="16"/>
      <c r="AO751" s="16"/>
      <c r="AP751" s="16"/>
      <c r="AQ751" s="16"/>
      <c r="AR751" s="16"/>
      <c r="AS751" s="16"/>
      <c r="AT751" s="16"/>
      <c r="AU751" s="16"/>
      <c r="AV751" s="16"/>
    </row>
    <row r="752" spans="6:48" s="265" customFormat="1" x14ac:dyDescent="0.35">
      <c r="F752" s="241"/>
      <c r="G752" s="241"/>
      <c r="H752" s="241"/>
      <c r="I752" s="241"/>
      <c r="J752" s="241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  <c r="AB752" s="16"/>
      <c r="AC752" s="16"/>
      <c r="AD752" s="16"/>
      <c r="AE752" s="16"/>
      <c r="AF752" s="16"/>
      <c r="AG752" s="16"/>
      <c r="AH752" s="16"/>
      <c r="AI752" s="16"/>
      <c r="AJ752" s="16"/>
      <c r="AK752" s="16"/>
      <c r="AL752" s="16"/>
      <c r="AM752" s="16"/>
      <c r="AN752" s="16"/>
      <c r="AO752" s="16"/>
      <c r="AP752" s="16"/>
      <c r="AQ752" s="16"/>
      <c r="AR752" s="16"/>
      <c r="AS752" s="16"/>
      <c r="AT752" s="16"/>
      <c r="AU752" s="16"/>
      <c r="AV752" s="16"/>
    </row>
    <row r="753" spans="6:48" s="265" customFormat="1" x14ac:dyDescent="0.35">
      <c r="F753" s="241"/>
      <c r="G753" s="241"/>
      <c r="H753" s="241"/>
      <c r="I753" s="241"/>
      <c r="J753" s="241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F753" s="16"/>
      <c r="AG753" s="16"/>
      <c r="AH753" s="16"/>
      <c r="AI753" s="16"/>
      <c r="AJ753" s="16"/>
      <c r="AK753" s="16"/>
      <c r="AL753" s="16"/>
      <c r="AM753" s="16"/>
      <c r="AN753" s="16"/>
      <c r="AO753" s="16"/>
      <c r="AP753" s="16"/>
      <c r="AQ753" s="16"/>
      <c r="AR753" s="16"/>
      <c r="AS753" s="16"/>
      <c r="AT753" s="16"/>
      <c r="AU753" s="16"/>
      <c r="AV753" s="16"/>
    </row>
    <row r="754" spans="6:48" s="265" customFormat="1" x14ac:dyDescent="0.35">
      <c r="F754" s="241"/>
      <c r="G754" s="241"/>
      <c r="H754" s="241"/>
      <c r="I754" s="241"/>
      <c r="J754" s="241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  <c r="AB754" s="16"/>
      <c r="AC754" s="16"/>
      <c r="AD754" s="16"/>
      <c r="AE754" s="16"/>
      <c r="AF754" s="16"/>
      <c r="AG754" s="16"/>
      <c r="AH754" s="16"/>
      <c r="AI754" s="16"/>
      <c r="AJ754" s="16"/>
      <c r="AK754" s="16"/>
      <c r="AL754" s="16"/>
      <c r="AM754" s="16"/>
      <c r="AN754" s="16"/>
      <c r="AO754" s="16"/>
      <c r="AP754" s="16"/>
      <c r="AQ754" s="16"/>
      <c r="AR754" s="16"/>
      <c r="AS754" s="16"/>
      <c r="AT754" s="16"/>
      <c r="AU754" s="16"/>
      <c r="AV754" s="16"/>
    </row>
    <row r="755" spans="6:48" s="265" customFormat="1" x14ac:dyDescent="0.35">
      <c r="F755" s="241"/>
      <c r="G755" s="241"/>
      <c r="H755" s="241"/>
      <c r="I755" s="241"/>
      <c r="J755" s="241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F755" s="16"/>
      <c r="AG755" s="16"/>
      <c r="AH755" s="16"/>
      <c r="AI755" s="16"/>
      <c r="AJ755" s="16"/>
      <c r="AK755" s="16"/>
      <c r="AL755" s="16"/>
      <c r="AM755" s="16"/>
      <c r="AN755" s="16"/>
      <c r="AO755" s="16"/>
      <c r="AP755" s="16"/>
      <c r="AQ755" s="16"/>
      <c r="AR755" s="16"/>
      <c r="AS755" s="16"/>
      <c r="AT755" s="16"/>
      <c r="AU755" s="16"/>
      <c r="AV755" s="16"/>
    </row>
    <row r="756" spans="6:48" s="265" customFormat="1" x14ac:dyDescent="0.35">
      <c r="F756" s="241"/>
      <c r="G756" s="241"/>
      <c r="H756" s="241"/>
      <c r="I756" s="241"/>
      <c r="J756" s="241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  <c r="AA756" s="16"/>
      <c r="AB756" s="16"/>
      <c r="AC756" s="16"/>
      <c r="AD756" s="16"/>
      <c r="AE756" s="16"/>
      <c r="AF756" s="16"/>
      <c r="AG756" s="16"/>
      <c r="AH756" s="16"/>
      <c r="AI756" s="16"/>
      <c r="AJ756" s="16"/>
      <c r="AK756" s="16"/>
      <c r="AL756" s="16"/>
      <c r="AM756" s="16"/>
      <c r="AN756" s="16"/>
      <c r="AO756" s="16"/>
      <c r="AP756" s="16"/>
      <c r="AQ756" s="16"/>
      <c r="AR756" s="16"/>
      <c r="AS756" s="16"/>
      <c r="AT756" s="16"/>
      <c r="AU756" s="16"/>
      <c r="AV756" s="16"/>
    </row>
    <row r="757" spans="6:48" s="265" customFormat="1" x14ac:dyDescent="0.35">
      <c r="F757" s="241"/>
      <c r="G757" s="241"/>
      <c r="H757" s="241"/>
      <c r="I757" s="241"/>
      <c r="J757" s="241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/>
      <c r="AB757" s="16"/>
      <c r="AC757" s="16"/>
      <c r="AD757" s="16"/>
      <c r="AE757" s="16"/>
      <c r="AF757" s="16"/>
      <c r="AG757" s="16"/>
      <c r="AH757" s="16"/>
      <c r="AI757" s="16"/>
      <c r="AJ757" s="16"/>
      <c r="AK757" s="16"/>
      <c r="AL757" s="16"/>
      <c r="AM757" s="16"/>
      <c r="AN757" s="16"/>
      <c r="AO757" s="16"/>
      <c r="AP757" s="16"/>
      <c r="AQ757" s="16"/>
      <c r="AR757" s="16"/>
      <c r="AS757" s="16"/>
      <c r="AT757" s="16"/>
      <c r="AU757" s="16"/>
      <c r="AV757" s="16"/>
    </row>
    <row r="758" spans="6:48" s="265" customFormat="1" x14ac:dyDescent="0.35">
      <c r="F758" s="241"/>
      <c r="G758" s="241"/>
      <c r="H758" s="241"/>
      <c r="I758" s="241"/>
      <c r="J758" s="241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  <c r="AB758" s="16"/>
      <c r="AC758" s="16"/>
      <c r="AD758" s="16"/>
      <c r="AE758" s="16"/>
      <c r="AF758" s="16"/>
      <c r="AG758" s="16"/>
      <c r="AH758" s="16"/>
      <c r="AI758" s="16"/>
      <c r="AJ758" s="16"/>
      <c r="AK758" s="16"/>
      <c r="AL758" s="16"/>
      <c r="AM758" s="16"/>
      <c r="AN758" s="16"/>
      <c r="AO758" s="16"/>
      <c r="AP758" s="16"/>
      <c r="AQ758" s="16"/>
      <c r="AR758" s="16"/>
      <c r="AS758" s="16"/>
      <c r="AT758" s="16"/>
      <c r="AU758" s="16"/>
      <c r="AV758" s="16"/>
    </row>
    <row r="759" spans="6:48" s="265" customFormat="1" x14ac:dyDescent="0.35">
      <c r="F759" s="241"/>
      <c r="G759" s="241"/>
      <c r="H759" s="241"/>
      <c r="I759" s="241"/>
      <c r="J759" s="241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  <c r="AA759" s="16"/>
      <c r="AB759" s="16"/>
      <c r="AC759" s="16"/>
      <c r="AD759" s="16"/>
      <c r="AE759" s="16"/>
      <c r="AF759" s="16"/>
      <c r="AG759" s="16"/>
      <c r="AH759" s="16"/>
      <c r="AI759" s="16"/>
      <c r="AJ759" s="16"/>
      <c r="AK759" s="16"/>
      <c r="AL759" s="16"/>
      <c r="AM759" s="16"/>
      <c r="AN759" s="16"/>
      <c r="AO759" s="16"/>
      <c r="AP759" s="16"/>
      <c r="AQ759" s="16"/>
      <c r="AR759" s="16"/>
      <c r="AS759" s="16"/>
      <c r="AT759" s="16"/>
      <c r="AU759" s="16"/>
      <c r="AV759" s="16"/>
    </row>
    <row r="760" spans="6:48" s="265" customFormat="1" x14ac:dyDescent="0.35">
      <c r="F760" s="241"/>
      <c r="G760" s="241"/>
      <c r="H760" s="241"/>
      <c r="I760" s="241"/>
      <c r="J760" s="241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F760" s="16"/>
      <c r="AG760" s="16"/>
      <c r="AH760" s="16"/>
      <c r="AI760" s="16"/>
      <c r="AJ760" s="16"/>
      <c r="AK760" s="16"/>
      <c r="AL760" s="16"/>
      <c r="AM760" s="16"/>
      <c r="AN760" s="16"/>
      <c r="AO760" s="16"/>
      <c r="AP760" s="16"/>
      <c r="AQ760" s="16"/>
      <c r="AR760" s="16"/>
      <c r="AS760" s="16"/>
      <c r="AT760" s="16"/>
      <c r="AU760" s="16"/>
      <c r="AV760" s="16"/>
    </row>
  </sheetData>
  <mergeCells count="36">
    <mergeCell ref="E5:E6"/>
    <mergeCell ref="B7:B8"/>
    <mergeCell ref="D7:D8"/>
    <mergeCell ref="E7:E8"/>
    <mergeCell ref="A5:A8"/>
    <mergeCell ref="C5:C8"/>
    <mergeCell ref="A4:E4"/>
    <mergeCell ref="A3:E3"/>
    <mergeCell ref="A22:E22"/>
    <mergeCell ref="A23:E23"/>
    <mergeCell ref="A24:A27"/>
    <mergeCell ref="B24:B25"/>
    <mergeCell ref="C24:C27"/>
    <mergeCell ref="D24:D25"/>
    <mergeCell ref="E24:E25"/>
    <mergeCell ref="B26:B27"/>
    <mergeCell ref="D26:D27"/>
    <mergeCell ref="E26:E27"/>
    <mergeCell ref="A9:E9"/>
    <mergeCell ref="A14:E14"/>
    <mergeCell ref="B5:B6"/>
    <mergeCell ref="D5:D6"/>
    <mergeCell ref="A47:E47"/>
    <mergeCell ref="A52:E52"/>
    <mergeCell ref="A28:E28"/>
    <mergeCell ref="A33:E33"/>
    <mergeCell ref="A41:E41"/>
    <mergeCell ref="A42:E42"/>
    <mergeCell ref="A43:A46"/>
    <mergeCell ref="B43:B44"/>
    <mergeCell ref="C43:C46"/>
    <mergeCell ref="D43:D44"/>
    <mergeCell ref="E43:E44"/>
    <mergeCell ref="B45:B46"/>
    <mergeCell ref="D45:D46"/>
    <mergeCell ref="E45:E46"/>
  </mergeCells>
  <pageMargins left="0.7" right="0.7" top="0.75" bottom="0.75" header="0.3" footer="0.3"/>
  <pageSetup paperSize="9" scale="2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BO374"/>
  <sheetViews>
    <sheetView showGridLines="0" zoomScale="80" zoomScaleNormal="80" workbookViewId="0">
      <selection activeCell="A70" sqref="A70:G76"/>
    </sheetView>
  </sheetViews>
  <sheetFormatPr defaultColWidth="9.1796875" defaultRowHeight="15.5" x14ac:dyDescent="0.35"/>
  <cols>
    <col min="1" max="1" width="42.81640625" style="16" customWidth="1"/>
    <col min="2" max="2" width="18.453125" style="16" customWidth="1"/>
    <col min="3" max="3" width="29.453125" style="16" customWidth="1"/>
    <col min="4" max="5" width="19.453125" style="16" customWidth="1"/>
    <col min="6" max="6" width="19.81640625" style="16" customWidth="1"/>
    <col min="7" max="7" width="14.54296875" style="286" customWidth="1"/>
    <col min="8" max="9" width="9.1796875" style="241" customWidth="1"/>
    <col min="10" max="10" width="29.453125" style="241" bestFit="1" customWidth="1"/>
    <col min="11" max="11" width="29.1796875" style="241" bestFit="1" customWidth="1"/>
    <col min="12" max="52" width="9.1796875" style="241"/>
    <col min="53" max="67" width="9.1796875" style="265"/>
    <col min="68" max="16384" width="9.1796875" style="16"/>
  </cols>
  <sheetData>
    <row r="1" spans="1:67" s="241" customFormat="1" ht="33" customHeight="1" x14ac:dyDescent="0.35">
      <c r="G1" s="266"/>
    </row>
    <row r="2" spans="1:67" s="241" customFormat="1" ht="33" customHeight="1" thickBot="1" x14ac:dyDescent="0.4">
      <c r="G2" s="266"/>
    </row>
    <row r="3" spans="1:67" ht="23.15" customHeight="1" thickBot="1" x14ac:dyDescent="0.4">
      <c r="A3" s="557" t="str">
        <f>"IMPRESA CAPOFILA " &amp;'Quadro riassuntivo'!D12</f>
        <v xml:space="preserve">IMPRESA CAPOFILA </v>
      </c>
      <c r="B3" s="558"/>
      <c r="C3" s="558"/>
      <c r="D3" s="558"/>
      <c r="E3" s="558"/>
      <c r="F3" s="558"/>
      <c r="G3" s="559"/>
    </row>
    <row r="4" spans="1:67" s="9" customFormat="1" ht="23.15" customHeight="1" thickBot="1" x14ac:dyDescent="0.4">
      <c r="A4" s="539" t="str">
        <f>"SCHEDA COSTI PERSONALE NON DIPENDENTE  "&amp;Anno_rendicontato</f>
        <v>SCHEDA COSTI PERSONALE NON DIPENDENTE  2024</v>
      </c>
      <c r="B4" s="540"/>
      <c r="C4" s="540"/>
      <c r="D4" s="540"/>
      <c r="E4" s="541"/>
      <c r="F4" s="267" t="s">
        <v>9</v>
      </c>
      <c r="G4" s="268">
        <f>SUM(G5:G13)</f>
        <v>0</v>
      </c>
      <c r="H4" s="269"/>
      <c r="I4" s="269"/>
      <c r="J4" s="269"/>
      <c r="K4" s="269"/>
      <c r="L4" s="270"/>
      <c r="M4" s="270"/>
      <c r="N4" s="270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</row>
    <row r="5" spans="1:67" s="20" customFormat="1" ht="20.149999999999999" customHeight="1" thickBot="1" x14ac:dyDescent="0.3">
      <c r="A5" s="533" t="s">
        <v>118</v>
      </c>
      <c r="B5" s="534"/>
      <c r="C5" s="534"/>
      <c r="D5" s="534"/>
      <c r="E5" s="534"/>
      <c r="F5" s="534"/>
      <c r="G5" s="535"/>
      <c r="H5" s="272"/>
      <c r="I5" s="272"/>
      <c r="J5" s="243"/>
      <c r="K5" s="243"/>
      <c r="L5" s="272"/>
      <c r="M5" s="272"/>
      <c r="N5" s="272"/>
      <c r="O5" s="272"/>
      <c r="P5" s="273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  <c r="AT5" s="272"/>
      <c r="AU5" s="272"/>
      <c r="AV5" s="272"/>
      <c r="AW5" s="272"/>
      <c r="AX5" s="272"/>
      <c r="AY5" s="272"/>
      <c r="AZ5" s="272"/>
      <c r="BA5" s="274"/>
      <c r="BB5" s="274"/>
      <c r="BC5" s="274"/>
      <c r="BD5" s="274"/>
      <c r="BE5" s="274"/>
      <c r="BF5" s="274"/>
      <c r="BG5" s="274"/>
      <c r="BH5" s="274"/>
      <c r="BI5" s="274"/>
      <c r="BJ5" s="274"/>
      <c r="BK5" s="274"/>
      <c r="BL5" s="274"/>
      <c r="BM5" s="274"/>
      <c r="BN5" s="274"/>
      <c r="BO5" s="274"/>
    </row>
    <row r="6" spans="1:67" s="20" customFormat="1" ht="42.65" customHeight="1" thickBot="1" x14ac:dyDescent="0.4">
      <c r="A6" s="275" t="s">
        <v>35</v>
      </c>
      <c r="B6" s="17" t="s">
        <v>36</v>
      </c>
      <c r="C6" s="17" t="s">
        <v>37</v>
      </c>
      <c r="D6" s="17" t="s">
        <v>38</v>
      </c>
      <c r="E6" s="276" t="s">
        <v>39</v>
      </c>
      <c r="F6" s="17" t="s">
        <v>40</v>
      </c>
      <c r="G6" s="277" t="s">
        <v>41</v>
      </c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2"/>
      <c r="BA6" s="274"/>
      <c r="BB6" s="274"/>
      <c r="BC6" s="274"/>
      <c r="BD6" s="274"/>
      <c r="BE6" s="274"/>
      <c r="BF6" s="274"/>
      <c r="BG6" s="274"/>
      <c r="BH6" s="274"/>
      <c r="BI6" s="274"/>
      <c r="BJ6" s="274"/>
      <c r="BK6" s="274"/>
      <c r="BL6" s="274"/>
      <c r="BM6" s="274"/>
      <c r="BN6" s="274"/>
      <c r="BO6" s="274"/>
    </row>
    <row r="7" spans="1:67" s="32" customFormat="1" ht="15.65" customHeight="1" x14ac:dyDescent="0.25">
      <c r="A7" s="125"/>
      <c r="B7" s="126"/>
      <c r="C7" s="126"/>
      <c r="D7" s="127"/>
      <c r="E7" s="127"/>
      <c r="F7" s="126"/>
      <c r="G7" s="131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  <c r="AW7" s="243"/>
      <c r="AX7" s="243"/>
      <c r="AY7" s="243"/>
      <c r="AZ7" s="243"/>
      <c r="BA7" s="278"/>
      <c r="BB7" s="278"/>
      <c r="BC7" s="278"/>
      <c r="BD7" s="278"/>
      <c r="BE7" s="278"/>
      <c r="BF7" s="278"/>
      <c r="BG7" s="278"/>
      <c r="BH7" s="278"/>
      <c r="BI7" s="278"/>
      <c r="BJ7" s="278"/>
      <c r="BK7" s="278"/>
      <c r="BL7" s="278"/>
      <c r="BM7" s="278"/>
      <c r="BN7" s="278"/>
      <c r="BO7" s="278"/>
    </row>
    <row r="8" spans="1:67" s="32" customFormat="1" ht="15.65" customHeight="1" x14ac:dyDescent="0.25">
      <c r="A8" s="125"/>
      <c r="B8" s="126"/>
      <c r="C8" s="126"/>
      <c r="D8" s="127"/>
      <c r="E8" s="127"/>
      <c r="F8" s="126"/>
      <c r="G8" s="131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  <c r="AT8" s="243"/>
      <c r="AU8" s="243"/>
      <c r="AV8" s="243"/>
      <c r="AW8" s="243"/>
      <c r="AX8" s="243"/>
      <c r="AY8" s="243"/>
      <c r="AZ8" s="243"/>
      <c r="BA8" s="278"/>
      <c r="BB8" s="278"/>
      <c r="BC8" s="278"/>
      <c r="BD8" s="278"/>
      <c r="BE8" s="278"/>
      <c r="BF8" s="278"/>
      <c r="BG8" s="278"/>
      <c r="BH8" s="278"/>
      <c r="BI8" s="278"/>
      <c r="BJ8" s="278"/>
      <c r="BK8" s="278"/>
      <c r="BL8" s="278"/>
      <c r="BM8" s="278"/>
      <c r="BN8" s="278"/>
      <c r="BO8" s="278"/>
    </row>
    <row r="9" spans="1:67" s="32" customFormat="1" ht="15.65" customHeight="1" x14ac:dyDescent="0.25">
      <c r="A9" s="125"/>
      <c r="B9" s="126"/>
      <c r="C9" s="126"/>
      <c r="D9" s="127"/>
      <c r="E9" s="127"/>
      <c r="F9" s="126"/>
      <c r="G9" s="131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3"/>
      <c r="AE9" s="243"/>
      <c r="AF9" s="243"/>
      <c r="AG9" s="243"/>
      <c r="AH9" s="243"/>
      <c r="AI9" s="243"/>
      <c r="AJ9" s="243"/>
      <c r="AK9" s="243"/>
      <c r="AL9" s="243"/>
      <c r="AM9" s="243"/>
      <c r="AN9" s="243"/>
      <c r="AO9" s="243"/>
      <c r="AP9" s="243"/>
      <c r="AQ9" s="243"/>
      <c r="AR9" s="243"/>
      <c r="AS9" s="243"/>
      <c r="AT9" s="243"/>
      <c r="AU9" s="243"/>
      <c r="AV9" s="243"/>
      <c r="AW9" s="243"/>
      <c r="AX9" s="243"/>
      <c r="AY9" s="243"/>
      <c r="AZ9" s="243"/>
      <c r="BA9" s="278"/>
      <c r="BB9" s="278"/>
      <c r="BC9" s="278"/>
      <c r="BD9" s="278"/>
      <c r="BE9" s="278"/>
      <c r="BF9" s="278"/>
      <c r="BG9" s="278"/>
      <c r="BH9" s="278"/>
      <c r="BI9" s="278"/>
      <c r="BJ9" s="278"/>
      <c r="BK9" s="278"/>
      <c r="BL9" s="278"/>
      <c r="BM9" s="278"/>
      <c r="BN9" s="278"/>
      <c r="BO9" s="278"/>
    </row>
    <row r="10" spans="1:67" s="20" customFormat="1" ht="15.65" customHeight="1" x14ac:dyDescent="0.35">
      <c r="A10" s="125"/>
      <c r="B10" s="126"/>
      <c r="C10" s="126"/>
      <c r="D10" s="127"/>
      <c r="E10" s="127"/>
      <c r="F10" s="126"/>
      <c r="G10" s="131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  <c r="AD10" s="272"/>
      <c r="AE10" s="272"/>
      <c r="AF10" s="272"/>
      <c r="AG10" s="272"/>
      <c r="AH10" s="272"/>
      <c r="AI10" s="272"/>
      <c r="AJ10" s="272"/>
      <c r="AK10" s="272"/>
      <c r="AL10" s="272"/>
      <c r="AM10" s="272"/>
      <c r="AN10" s="272"/>
      <c r="AO10" s="272"/>
      <c r="AP10" s="272"/>
      <c r="AQ10" s="272"/>
      <c r="AR10" s="272"/>
      <c r="AS10" s="272"/>
      <c r="AT10" s="272"/>
      <c r="AU10" s="272"/>
      <c r="AV10" s="272"/>
      <c r="AW10" s="272"/>
      <c r="AX10" s="272"/>
      <c r="AY10" s="272"/>
      <c r="AZ10" s="272"/>
      <c r="BA10" s="274"/>
      <c r="BB10" s="274"/>
      <c r="BC10" s="274"/>
      <c r="BD10" s="274"/>
      <c r="BE10" s="274"/>
      <c r="BF10" s="274"/>
      <c r="BG10" s="274"/>
      <c r="BH10" s="274"/>
      <c r="BI10" s="274"/>
      <c r="BJ10" s="274"/>
      <c r="BK10" s="274"/>
      <c r="BL10" s="274"/>
      <c r="BM10" s="274"/>
      <c r="BN10" s="274"/>
      <c r="BO10" s="274"/>
    </row>
    <row r="11" spans="1:67" s="20" customFormat="1" ht="15.65" customHeight="1" x14ac:dyDescent="0.35">
      <c r="A11" s="125"/>
      <c r="B11" s="126"/>
      <c r="C11" s="126"/>
      <c r="D11" s="127"/>
      <c r="E11" s="127"/>
      <c r="F11" s="126"/>
      <c r="G11" s="131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72"/>
      <c r="Y11" s="272"/>
      <c r="Z11" s="272"/>
      <c r="AA11" s="272"/>
      <c r="AB11" s="272"/>
      <c r="AC11" s="272"/>
      <c r="AD11" s="272"/>
      <c r="AE11" s="272"/>
      <c r="AF11" s="272"/>
      <c r="AG11" s="272"/>
      <c r="AH11" s="272"/>
      <c r="AI11" s="272"/>
      <c r="AJ11" s="272"/>
      <c r="AK11" s="272"/>
      <c r="AL11" s="272"/>
      <c r="AM11" s="272"/>
      <c r="AN11" s="272"/>
      <c r="AO11" s="272"/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2"/>
      <c r="BA11" s="274"/>
      <c r="BB11" s="274"/>
      <c r="BC11" s="274"/>
      <c r="BD11" s="274"/>
      <c r="BE11" s="274"/>
      <c r="BF11" s="274"/>
      <c r="BG11" s="274"/>
      <c r="BH11" s="274"/>
      <c r="BI11" s="274"/>
      <c r="BJ11" s="274"/>
      <c r="BK11" s="274"/>
      <c r="BL11" s="274"/>
      <c r="BM11" s="274"/>
      <c r="BN11" s="274"/>
      <c r="BO11" s="274"/>
    </row>
    <row r="12" spans="1:67" s="20" customFormat="1" ht="15.65" customHeight="1" x14ac:dyDescent="0.35">
      <c r="A12" s="125"/>
      <c r="B12" s="126"/>
      <c r="C12" s="126"/>
      <c r="D12" s="127"/>
      <c r="E12" s="127"/>
      <c r="F12" s="126"/>
      <c r="G12" s="131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  <c r="AT12" s="272"/>
      <c r="AU12" s="272"/>
      <c r="AV12" s="272"/>
      <c r="AW12" s="272"/>
      <c r="AX12" s="272"/>
      <c r="AY12" s="272"/>
      <c r="AZ12" s="272"/>
      <c r="BA12" s="274"/>
      <c r="BB12" s="274"/>
      <c r="BC12" s="274"/>
      <c r="BD12" s="274"/>
      <c r="BE12" s="274"/>
      <c r="BF12" s="274"/>
      <c r="BG12" s="274"/>
      <c r="BH12" s="274"/>
      <c r="BI12" s="274"/>
      <c r="BJ12" s="274"/>
      <c r="BK12" s="274"/>
      <c r="BL12" s="274"/>
      <c r="BM12" s="274"/>
      <c r="BN12" s="274"/>
      <c r="BO12" s="274"/>
    </row>
    <row r="13" spans="1:67" s="32" customFormat="1" ht="15.65" customHeight="1" thickBot="1" x14ac:dyDescent="0.3">
      <c r="A13" s="128"/>
      <c r="B13" s="129"/>
      <c r="C13" s="129"/>
      <c r="D13" s="130"/>
      <c r="E13" s="130"/>
      <c r="F13" s="129"/>
      <c r="G13" s="132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  <c r="AR13" s="243"/>
      <c r="AS13" s="243"/>
      <c r="AT13" s="243"/>
      <c r="AU13" s="243"/>
      <c r="AV13" s="243"/>
      <c r="AW13" s="243"/>
      <c r="AX13" s="243"/>
      <c r="AY13" s="243"/>
      <c r="AZ13" s="243"/>
      <c r="BA13" s="278"/>
      <c r="BB13" s="278"/>
      <c r="BC13" s="278"/>
      <c r="BD13" s="278"/>
      <c r="BE13" s="278"/>
      <c r="BF13" s="278"/>
      <c r="BG13" s="278"/>
      <c r="BH13" s="278"/>
      <c r="BI13" s="278"/>
      <c r="BJ13" s="278"/>
      <c r="BK13" s="278"/>
      <c r="BL13" s="278"/>
      <c r="BM13" s="278"/>
      <c r="BN13" s="278"/>
      <c r="BO13" s="278"/>
    </row>
    <row r="14" spans="1:67" s="243" customFormat="1" ht="14.15" customHeight="1" thickBot="1" x14ac:dyDescent="0.3">
      <c r="A14" s="279"/>
      <c r="B14" s="279"/>
      <c r="F14" s="280"/>
      <c r="G14" s="281"/>
    </row>
    <row r="15" spans="1:67" s="9" customFormat="1" ht="23.15" customHeight="1" thickBot="1" x14ac:dyDescent="0.4">
      <c r="A15" s="539" t="str">
        <f>"SCHEDA COSTI PERSONALE NON DIPENDENTE  "&amp;Anno_rendicontato</f>
        <v>SCHEDA COSTI PERSONALE NON DIPENDENTE  2024</v>
      </c>
      <c r="B15" s="540"/>
      <c r="C15" s="540"/>
      <c r="D15" s="540"/>
      <c r="E15" s="541"/>
      <c r="F15" s="267" t="s">
        <v>9</v>
      </c>
      <c r="G15" s="268">
        <f>SUM(G16:G24)</f>
        <v>0</v>
      </c>
      <c r="H15" s="269"/>
      <c r="I15" s="269"/>
      <c r="J15" s="269"/>
      <c r="K15" s="269"/>
      <c r="L15" s="270"/>
      <c r="M15" s="270"/>
      <c r="N15" s="270"/>
      <c r="O15" s="269"/>
      <c r="P15" s="269"/>
      <c r="Q15" s="269"/>
      <c r="R15" s="269"/>
      <c r="S15" s="269"/>
      <c r="T15" s="269"/>
      <c r="U15" s="269"/>
      <c r="V15" s="269"/>
      <c r="W15" s="269"/>
      <c r="X15" s="269"/>
      <c r="Y15" s="269"/>
      <c r="Z15" s="269"/>
      <c r="AA15" s="269"/>
      <c r="AB15" s="269"/>
      <c r="AC15" s="269"/>
      <c r="AD15" s="269"/>
      <c r="AE15" s="269"/>
      <c r="AF15" s="269"/>
      <c r="AG15" s="269"/>
      <c r="AH15" s="269"/>
      <c r="AI15" s="269"/>
      <c r="AJ15" s="269"/>
      <c r="AK15" s="269"/>
      <c r="AL15" s="269"/>
      <c r="AM15" s="269"/>
      <c r="AN15" s="269"/>
      <c r="AO15" s="269"/>
      <c r="AP15" s="269"/>
      <c r="AQ15" s="269"/>
      <c r="AR15" s="269"/>
      <c r="AS15" s="269"/>
      <c r="AT15" s="269"/>
      <c r="AU15" s="269"/>
      <c r="AV15" s="269"/>
      <c r="AW15" s="269"/>
      <c r="AX15" s="269"/>
      <c r="AY15" s="269"/>
      <c r="AZ15" s="269"/>
      <c r="BA15" s="271"/>
      <c r="BB15" s="271"/>
      <c r="BC15" s="271"/>
      <c r="BD15" s="271"/>
      <c r="BE15" s="271"/>
      <c r="BF15" s="271"/>
      <c r="BG15" s="271"/>
      <c r="BH15" s="271"/>
      <c r="BI15" s="271"/>
      <c r="BJ15" s="271"/>
      <c r="BK15" s="271"/>
      <c r="BL15" s="271"/>
      <c r="BM15" s="271"/>
      <c r="BN15" s="271"/>
      <c r="BO15" s="271"/>
    </row>
    <row r="16" spans="1:67" s="20" customFormat="1" ht="20.149999999999999" customHeight="1" thickBot="1" x14ac:dyDescent="0.3">
      <c r="A16" s="533" t="s">
        <v>119</v>
      </c>
      <c r="B16" s="534"/>
      <c r="C16" s="534"/>
      <c r="D16" s="534"/>
      <c r="E16" s="534"/>
      <c r="F16" s="534"/>
      <c r="G16" s="535"/>
      <c r="H16" s="272"/>
      <c r="I16" s="272"/>
      <c r="J16" s="243"/>
      <c r="K16" s="243"/>
      <c r="L16" s="272"/>
      <c r="M16" s="272"/>
      <c r="N16" s="272"/>
      <c r="O16" s="272"/>
      <c r="P16" s="273"/>
      <c r="Q16" s="272"/>
      <c r="R16" s="272"/>
      <c r="S16" s="272"/>
      <c r="T16" s="272"/>
      <c r="U16" s="272"/>
      <c r="V16" s="272"/>
      <c r="W16" s="272"/>
      <c r="X16" s="272"/>
      <c r="Y16" s="272"/>
      <c r="Z16" s="272"/>
      <c r="AA16" s="272"/>
      <c r="AB16" s="272"/>
      <c r="AC16" s="272"/>
      <c r="AD16" s="272"/>
      <c r="AE16" s="272"/>
      <c r="AF16" s="272"/>
      <c r="AG16" s="272"/>
      <c r="AH16" s="272"/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2"/>
      <c r="BA16" s="274"/>
      <c r="BB16" s="274"/>
      <c r="BC16" s="274"/>
      <c r="BD16" s="274"/>
      <c r="BE16" s="274"/>
      <c r="BF16" s="274"/>
      <c r="BG16" s="274"/>
      <c r="BH16" s="274"/>
      <c r="BI16" s="274"/>
      <c r="BJ16" s="274"/>
      <c r="BK16" s="274"/>
      <c r="BL16" s="274"/>
      <c r="BM16" s="274"/>
      <c r="BN16" s="274"/>
      <c r="BO16" s="274"/>
    </row>
    <row r="17" spans="1:67" s="20" customFormat="1" ht="42.65" customHeight="1" thickBot="1" x14ac:dyDescent="0.4">
      <c r="A17" s="275" t="s">
        <v>35</v>
      </c>
      <c r="B17" s="17" t="s">
        <v>36</v>
      </c>
      <c r="C17" s="17" t="s">
        <v>37</v>
      </c>
      <c r="D17" s="17" t="s">
        <v>38</v>
      </c>
      <c r="E17" s="276" t="s">
        <v>39</v>
      </c>
      <c r="F17" s="17" t="s">
        <v>40</v>
      </c>
      <c r="G17" s="277" t="s">
        <v>41</v>
      </c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2"/>
      <c r="BA17" s="274"/>
      <c r="BB17" s="274"/>
      <c r="BC17" s="274"/>
      <c r="BD17" s="274"/>
      <c r="BE17" s="274"/>
      <c r="BF17" s="274"/>
      <c r="BG17" s="274"/>
      <c r="BH17" s="274"/>
      <c r="BI17" s="274"/>
      <c r="BJ17" s="274"/>
      <c r="BK17" s="274"/>
      <c r="BL17" s="274"/>
      <c r="BM17" s="274"/>
      <c r="BN17" s="274"/>
      <c r="BO17" s="274"/>
    </row>
    <row r="18" spans="1:67" s="32" customFormat="1" ht="16" customHeight="1" x14ac:dyDescent="0.25">
      <c r="A18" s="125"/>
      <c r="B18" s="126"/>
      <c r="C18" s="126"/>
      <c r="D18" s="127"/>
      <c r="E18" s="127"/>
      <c r="F18" s="126"/>
      <c r="G18" s="131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  <c r="AW18" s="243"/>
      <c r="AX18" s="243"/>
      <c r="AY18" s="243"/>
      <c r="AZ18" s="243"/>
      <c r="BA18" s="278"/>
      <c r="BB18" s="278"/>
      <c r="BC18" s="278"/>
      <c r="BD18" s="278"/>
      <c r="BE18" s="278"/>
      <c r="BF18" s="278"/>
      <c r="BG18" s="278"/>
      <c r="BH18" s="278"/>
      <c r="BI18" s="278"/>
      <c r="BJ18" s="278"/>
      <c r="BK18" s="278"/>
      <c r="BL18" s="278"/>
      <c r="BM18" s="278"/>
      <c r="BN18" s="278"/>
      <c r="BO18" s="278"/>
    </row>
    <row r="19" spans="1:67" s="32" customFormat="1" ht="16" customHeight="1" x14ac:dyDescent="0.25">
      <c r="A19" s="125"/>
      <c r="B19" s="126"/>
      <c r="C19" s="126"/>
      <c r="D19" s="127"/>
      <c r="E19" s="127"/>
      <c r="F19" s="126"/>
      <c r="G19" s="131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  <c r="AW19" s="243"/>
      <c r="AX19" s="243"/>
      <c r="AY19" s="243"/>
      <c r="AZ19" s="243"/>
      <c r="BA19" s="278"/>
      <c r="BB19" s="278"/>
      <c r="BC19" s="278"/>
      <c r="BD19" s="278"/>
      <c r="BE19" s="278"/>
      <c r="BF19" s="278"/>
      <c r="BG19" s="278"/>
      <c r="BH19" s="278"/>
      <c r="BI19" s="278"/>
      <c r="BJ19" s="278"/>
      <c r="BK19" s="278"/>
      <c r="BL19" s="278"/>
      <c r="BM19" s="278"/>
      <c r="BN19" s="278"/>
      <c r="BO19" s="278"/>
    </row>
    <row r="20" spans="1:67" s="32" customFormat="1" ht="16" customHeight="1" x14ac:dyDescent="0.25">
      <c r="A20" s="125"/>
      <c r="B20" s="126"/>
      <c r="C20" s="126"/>
      <c r="D20" s="127"/>
      <c r="E20" s="127"/>
      <c r="F20" s="126"/>
      <c r="G20" s="131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3"/>
      <c r="AB20" s="243"/>
      <c r="AC20" s="243"/>
      <c r="AD20" s="243"/>
      <c r="AE20" s="243"/>
      <c r="AF20" s="243"/>
      <c r="AG20" s="243"/>
      <c r="AH20" s="243"/>
      <c r="AI20" s="243"/>
      <c r="AJ20" s="243"/>
      <c r="AK20" s="243"/>
      <c r="AL20" s="243"/>
      <c r="AM20" s="243"/>
      <c r="AN20" s="243"/>
      <c r="AO20" s="243"/>
      <c r="AP20" s="243"/>
      <c r="AQ20" s="243"/>
      <c r="AR20" s="243"/>
      <c r="AS20" s="243"/>
      <c r="AT20" s="243"/>
      <c r="AU20" s="243"/>
      <c r="AV20" s="243"/>
      <c r="AW20" s="243"/>
      <c r="AX20" s="243"/>
      <c r="AY20" s="243"/>
      <c r="AZ20" s="243"/>
      <c r="BA20" s="278"/>
      <c r="BB20" s="278"/>
      <c r="BC20" s="278"/>
      <c r="BD20" s="278"/>
      <c r="BE20" s="278"/>
      <c r="BF20" s="278"/>
      <c r="BG20" s="278"/>
      <c r="BH20" s="278"/>
      <c r="BI20" s="278"/>
      <c r="BJ20" s="278"/>
      <c r="BK20" s="278"/>
      <c r="BL20" s="278"/>
      <c r="BM20" s="278"/>
      <c r="BN20" s="278"/>
      <c r="BO20" s="278"/>
    </row>
    <row r="21" spans="1:67" s="20" customFormat="1" ht="16" customHeight="1" x14ac:dyDescent="0.35">
      <c r="A21" s="125"/>
      <c r="B21" s="126"/>
      <c r="C21" s="126"/>
      <c r="D21" s="127"/>
      <c r="E21" s="127"/>
      <c r="F21" s="126"/>
      <c r="G21" s="131"/>
      <c r="H21" s="272"/>
      <c r="I21" s="272"/>
      <c r="J21" s="272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  <c r="AD21" s="272"/>
      <c r="AE21" s="272"/>
      <c r="AF21" s="272"/>
      <c r="AG21" s="272"/>
      <c r="AH21" s="272"/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2"/>
      <c r="AU21" s="272"/>
      <c r="AV21" s="272"/>
      <c r="AW21" s="272"/>
      <c r="AX21" s="272"/>
      <c r="AY21" s="272"/>
      <c r="AZ21" s="272"/>
      <c r="BA21" s="274"/>
      <c r="BB21" s="274"/>
      <c r="BC21" s="274"/>
      <c r="BD21" s="274"/>
      <c r="BE21" s="274"/>
      <c r="BF21" s="274"/>
      <c r="BG21" s="274"/>
      <c r="BH21" s="274"/>
      <c r="BI21" s="274"/>
      <c r="BJ21" s="274"/>
      <c r="BK21" s="274"/>
      <c r="BL21" s="274"/>
      <c r="BM21" s="274"/>
      <c r="BN21" s="274"/>
      <c r="BO21" s="274"/>
    </row>
    <row r="22" spans="1:67" s="20" customFormat="1" ht="16" customHeight="1" x14ac:dyDescent="0.35">
      <c r="A22" s="125"/>
      <c r="B22" s="126"/>
      <c r="C22" s="126"/>
      <c r="D22" s="127"/>
      <c r="E22" s="127"/>
      <c r="F22" s="126"/>
      <c r="G22" s="131"/>
      <c r="H22" s="272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T22" s="272"/>
      <c r="AU22" s="272"/>
      <c r="AV22" s="272"/>
      <c r="AW22" s="272"/>
      <c r="AX22" s="272"/>
      <c r="AY22" s="272"/>
      <c r="AZ22" s="272"/>
      <c r="BA22" s="274"/>
      <c r="BB22" s="274"/>
      <c r="BC22" s="274"/>
      <c r="BD22" s="274"/>
      <c r="BE22" s="274"/>
      <c r="BF22" s="274"/>
      <c r="BG22" s="274"/>
      <c r="BH22" s="274"/>
      <c r="BI22" s="274"/>
      <c r="BJ22" s="274"/>
      <c r="BK22" s="274"/>
      <c r="BL22" s="274"/>
      <c r="BM22" s="274"/>
      <c r="BN22" s="274"/>
      <c r="BO22" s="274"/>
    </row>
    <row r="23" spans="1:67" s="20" customFormat="1" ht="16" customHeight="1" x14ac:dyDescent="0.35">
      <c r="A23" s="125"/>
      <c r="B23" s="126"/>
      <c r="C23" s="126"/>
      <c r="D23" s="127"/>
      <c r="E23" s="127"/>
      <c r="F23" s="126"/>
      <c r="G23" s="131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T23" s="272"/>
      <c r="AU23" s="272"/>
      <c r="AV23" s="272"/>
      <c r="AW23" s="272"/>
      <c r="AX23" s="272"/>
      <c r="AY23" s="272"/>
      <c r="AZ23" s="272"/>
      <c r="BA23" s="274"/>
      <c r="BB23" s="274"/>
      <c r="BC23" s="274"/>
      <c r="BD23" s="274"/>
      <c r="BE23" s="274"/>
      <c r="BF23" s="274"/>
      <c r="BG23" s="274"/>
      <c r="BH23" s="274"/>
      <c r="BI23" s="274"/>
      <c r="BJ23" s="274"/>
      <c r="BK23" s="274"/>
      <c r="BL23" s="274"/>
      <c r="BM23" s="274"/>
      <c r="BN23" s="274"/>
      <c r="BO23" s="274"/>
    </row>
    <row r="24" spans="1:67" s="32" customFormat="1" ht="16" customHeight="1" thickBot="1" x14ac:dyDescent="0.3">
      <c r="A24" s="128"/>
      <c r="B24" s="129"/>
      <c r="C24" s="129"/>
      <c r="D24" s="130"/>
      <c r="E24" s="130"/>
      <c r="F24" s="129"/>
      <c r="G24" s="132"/>
      <c r="H24" s="243"/>
      <c r="I24" s="243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3"/>
      <c r="AD24" s="243"/>
      <c r="AE24" s="243"/>
      <c r="AF24" s="243"/>
      <c r="AG24" s="243"/>
      <c r="AH24" s="243"/>
      <c r="AI24" s="243"/>
      <c r="AJ24" s="243"/>
      <c r="AK24" s="243"/>
      <c r="AL24" s="243"/>
      <c r="AM24" s="243"/>
      <c r="AN24" s="243"/>
      <c r="AO24" s="243"/>
      <c r="AP24" s="243"/>
      <c r="AQ24" s="243"/>
      <c r="AR24" s="243"/>
      <c r="AS24" s="243"/>
      <c r="AT24" s="243"/>
      <c r="AU24" s="243"/>
      <c r="AV24" s="243"/>
      <c r="AW24" s="243"/>
      <c r="AX24" s="243"/>
      <c r="AY24" s="243"/>
      <c r="AZ24" s="243"/>
      <c r="BA24" s="278"/>
      <c r="BB24" s="278"/>
      <c r="BC24" s="278"/>
      <c r="BD24" s="278"/>
      <c r="BE24" s="278"/>
      <c r="BF24" s="278"/>
      <c r="BG24" s="278"/>
      <c r="BH24" s="278"/>
      <c r="BI24" s="278"/>
      <c r="BJ24" s="278"/>
      <c r="BK24" s="278"/>
      <c r="BL24" s="278"/>
      <c r="BM24" s="278"/>
      <c r="BN24" s="278"/>
      <c r="BO24" s="278"/>
    </row>
    <row r="25" spans="1:67" s="243" customFormat="1" ht="20.149999999999999" customHeight="1" thickBot="1" x14ac:dyDescent="0.3">
      <c r="A25" s="279"/>
      <c r="B25" s="279"/>
      <c r="F25" s="282" t="s">
        <v>9</v>
      </c>
      <c r="G25" s="283">
        <f>SUM(G16:G24)</f>
        <v>0</v>
      </c>
    </row>
    <row r="26" spans="1:67" s="243" customFormat="1" ht="20.149999999999999" customHeight="1" x14ac:dyDescent="0.25">
      <c r="A26" s="279"/>
      <c r="B26" s="279"/>
      <c r="F26" s="282"/>
      <c r="G26" s="284"/>
    </row>
    <row r="27" spans="1:67" s="241" customFormat="1" x14ac:dyDescent="0.35">
      <c r="G27" s="266"/>
    </row>
    <row r="28" spans="1:67" s="241" customFormat="1" ht="16" thickBot="1" x14ac:dyDescent="0.4">
      <c r="G28" s="266"/>
    </row>
    <row r="29" spans="1:67" ht="23.15" customHeight="1" thickBot="1" x14ac:dyDescent="0.4">
      <c r="A29" s="557" t="str">
        <f xml:space="preserve"> "IMPRESA PARTNER " &amp;'Quadro riassuntivo'!D17</f>
        <v xml:space="preserve">IMPRESA PARTNER </v>
      </c>
      <c r="B29" s="558"/>
      <c r="C29" s="558"/>
      <c r="D29" s="558"/>
      <c r="E29" s="558"/>
      <c r="F29" s="558"/>
      <c r="G29" s="559"/>
    </row>
    <row r="30" spans="1:67" s="9" customFormat="1" ht="23.15" customHeight="1" thickBot="1" x14ac:dyDescent="0.4">
      <c r="A30" s="539" t="str">
        <f>"SCHEDA COSTI PERSONALE NON DIPENDENTE  "&amp;Anno_rendicontato</f>
        <v>SCHEDA COSTI PERSONALE NON DIPENDENTE  2024</v>
      </c>
      <c r="B30" s="540"/>
      <c r="C30" s="540"/>
      <c r="D30" s="540"/>
      <c r="E30" s="541"/>
      <c r="F30" s="267" t="s">
        <v>9</v>
      </c>
      <c r="G30" s="268">
        <f>SUM(G31:G39)</f>
        <v>0</v>
      </c>
      <c r="H30" s="269"/>
      <c r="I30" s="269"/>
      <c r="J30" s="269"/>
      <c r="K30" s="269"/>
      <c r="L30" s="270"/>
      <c r="M30" s="270"/>
      <c r="N30" s="270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69"/>
      <c r="AW30" s="269"/>
      <c r="AX30" s="269"/>
      <c r="AY30" s="269"/>
      <c r="AZ30" s="269"/>
      <c r="BA30" s="271"/>
      <c r="BB30" s="271"/>
      <c r="BC30" s="271"/>
      <c r="BD30" s="271"/>
      <c r="BE30" s="271"/>
      <c r="BF30" s="271"/>
      <c r="BG30" s="271"/>
      <c r="BH30" s="271"/>
      <c r="BI30" s="271"/>
      <c r="BJ30" s="271"/>
      <c r="BK30" s="271"/>
      <c r="BL30" s="271"/>
      <c r="BM30" s="271"/>
      <c r="BN30" s="271"/>
      <c r="BO30" s="271"/>
    </row>
    <row r="31" spans="1:67" s="20" customFormat="1" ht="20.149999999999999" customHeight="1" thickBot="1" x14ac:dyDescent="0.3">
      <c r="A31" s="533" t="s">
        <v>118</v>
      </c>
      <c r="B31" s="534"/>
      <c r="C31" s="534"/>
      <c r="D31" s="534"/>
      <c r="E31" s="534"/>
      <c r="F31" s="534"/>
      <c r="G31" s="535"/>
      <c r="H31" s="272"/>
      <c r="I31" s="272"/>
      <c r="J31" s="243"/>
      <c r="K31" s="243"/>
      <c r="L31" s="272"/>
      <c r="M31" s="272"/>
      <c r="N31" s="272"/>
      <c r="O31" s="272"/>
      <c r="P31" s="273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  <c r="AD31" s="272"/>
      <c r="AE31" s="272"/>
      <c r="AF31" s="272"/>
      <c r="AG31" s="272"/>
      <c r="AH31" s="272"/>
      <c r="AI31" s="272"/>
      <c r="AJ31" s="272"/>
      <c r="AK31" s="272"/>
      <c r="AL31" s="272"/>
      <c r="AM31" s="272"/>
      <c r="AN31" s="272"/>
      <c r="AO31" s="272"/>
      <c r="AP31" s="272"/>
      <c r="AQ31" s="272"/>
      <c r="AR31" s="272"/>
      <c r="AS31" s="272"/>
      <c r="AT31" s="272"/>
      <c r="AU31" s="272"/>
      <c r="AV31" s="272"/>
      <c r="AW31" s="272"/>
      <c r="AX31" s="272"/>
      <c r="AY31" s="272"/>
      <c r="AZ31" s="272"/>
      <c r="BA31" s="274"/>
      <c r="BB31" s="274"/>
      <c r="BC31" s="274"/>
      <c r="BD31" s="274"/>
      <c r="BE31" s="274"/>
      <c r="BF31" s="274"/>
      <c r="BG31" s="274"/>
      <c r="BH31" s="274"/>
      <c r="BI31" s="274"/>
      <c r="BJ31" s="274"/>
      <c r="BK31" s="274"/>
      <c r="BL31" s="274"/>
      <c r="BM31" s="274"/>
      <c r="BN31" s="274"/>
      <c r="BO31" s="274"/>
    </row>
    <row r="32" spans="1:67" s="20" customFormat="1" ht="42.65" customHeight="1" thickBot="1" x14ac:dyDescent="0.4">
      <c r="A32" s="275" t="s">
        <v>35</v>
      </c>
      <c r="B32" s="17" t="s">
        <v>36</v>
      </c>
      <c r="C32" s="17" t="s">
        <v>37</v>
      </c>
      <c r="D32" s="17" t="s">
        <v>38</v>
      </c>
      <c r="E32" s="276" t="s">
        <v>39</v>
      </c>
      <c r="F32" s="17" t="s">
        <v>40</v>
      </c>
      <c r="G32" s="277" t="s">
        <v>41</v>
      </c>
      <c r="H32" s="272"/>
      <c r="I32" s="272"/>
      <c r="J32" s="272"/>
      <c r="K32" s="272"/>
      <c r="L32" s="272"/>
      <c r="M32" s="272"/>
      <c r="N32" s="272"/>
      <c r="O32" s="272"/>
      <c r="P32" s="272"/>
      <c r="Q32" s="272"/>
      <c r="R32" s="272"/>
      <c r="S32" s="272"/>
      <c r="T32" s="272"/>
      <c r="U32" s="272"/>
      <c r="V32" s="272"/>
      <c r="W32" s="272"/>
      <c r="X32" s="272"/>
      <c r="Y32" s="272"/>
      <c r="Z32" s="272"/>
      <c r="AA32" s="272"/>
      <c r="AB32" s="272"/>
      <c r="AC32" s="272"/>
      <c r="AD32" s="272"/>
      <c r="AE32" s="272"/>
      <c r="AF32" s="272"/>
      <c r="AG32" s="272"/>
      <c r="AH32" s="272"/>
      <c r="AI32" s="272"/>
      <c r="AJ32" s="272"/>
      <c r="AK32" s="272"/>
      <c r="AL32" s="272"/>
      <c r="AM32" s="272"/>
      <c r="AN32" s="272"/>
      <c r="AO32" s="272"/>
      <c r="AP32" s="272"/>
      <c r="AQ32" s="272"/>
      <c r="AR32" s="272"/>
      <c r="AS32" s="272"/>
      <c r="AT32" s="272"/>
      <c r="AU32" s="272"/>
      <c r="AV32" s="272"/>
      <c r="AW32" s="272"/>
      <c r="AX32" s="272"/>
      <c r="AY32" s="272"/>
      <c r="AZ32" s="272"/>
      <c r="BA32" s="274"/>
      <c r="BB32" s="274"/>
      <c r="BC32" s="274"/>
      <c r="BD32" s="274"/>
      <c r="BE32" s="274"/>
      <c r="BF32" s="274"/>
      <c r="BG32" s="274"/>
      <c r="BH32" s="274"/>
      <c r="BI32" s="274"/>
      <c r="BJ32" s="274"/>
      <c r="BK32" s="274"/>
      <c r="BL32" s="274"/>
      <c r="BM32" s="274"/>
      <c r="BN32" s="274"/>
      <c r="BO32" s="274"/>
    </row>
    <row r="33" spans="1:67" s="32" customFormat="1" ht="15.65" customHeight="1" x14ac:dyDescent="0.25">
      <c r="A33" s="125"/>
      <c r="B33" s="126"/>
      <c r="C33" s="126"/>
      <c r="D33" s="127"/>
      <c r="E33" s="127"/>
      <c r="F33" s="126"/>
      <c r="G33" s="131"/>
      <c r="H33" s="243"/>
      <c r="I33" s="243"/>
      <c r="J33" s="243"/>
      <c r="K33" s="243"/>
      <c r="L33" s="243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243"/>
      <c r="AD33" s="243"/>
      <c r="AE33" s="243"/>
      <c r="AF33" s="243"/>
      <c r="AG33" s="243"/>
      <c r="AH33" s="243"/>
      <c r="AI33" s="243"/>
      <c r="AJ33" s="243"/>
      <c r="AK33" s="243"/>
      <c r="AL33" s="243"/>
      <c r="AM33" s="243"/>
      <c r="AN33" s="243"/>
      <c r="AO33" s="243"/>
      <c r="AP33" s="243"/>
      <c r="AQ33" s="243"/>
      <c r="AR33" s="243"/>
      <c r="AS33" s="243"/>
      <c r="AT33" s="243"/>
      <c r="AU33" s="243"/>
      <c r="AV33" s="243"/>
      <c r="AW33" s="243"/>
      <c r="AX33" s="243"/>
      <c r="AY33" s="243"/>
      <c r="AZ33" s="243"/>
      <c r="BA33" s="278"/>
      <c r="BB33" s="278"/>
      <c r="BC33" s="278"/>
      <c r="BD33" s="278"/>
      <c r="BE33" s="278"/>
      <c r="BF33" s="278"/>
      <c r="BG33" s="278"/>
      <c r="BH33" s="278"/>
      <c r="BI33" s="278"/>
      <c r="BJ33" s="278"/>
      <c r="BK33" s="278"/>
      <c r="BL33" s="278"/>
      <c r="BM33" s="278"/>
      <c r="BN33" s="278"/>
      <c r="BO33" s="278"/>
    </row>
    <row r="34" spans="1:67" s="32" customFormat="1" ht="15.65" customHeight="1" x14ac:dyDescent="0.25">
      <c r="A34" s="125"/>
      <c r="B34" s="126"/>
      <c r="C34" s="126"/>
      <c r="D34" s="127"/>
      <c r="E34" s="127"/>
      <c r="F34" s="126"/>
      <c r="G34" s="131"/>
      <c r="H34" s="243"/>
      <c r="I34" s="243"/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/>
      <c r="AF34" s="243"/>
      <c r="AG34" s="243"/>
      <c r="AH34" s="243"/>
      <c r="AI34" s="243"/>
      <c r="AJ34" s="243"/>
      <c r="AK34" s="243"/>
      <c r="AL34" s="243"/>
      <c r="AM34" s="243"/>
      <c r="AN34" s="243"/>
      <c r="AO34" s="243"/>
      <c r="AP34" s="243"/>
      <c r="AQ34" s="243"/>
      <c r="AR34" s="243"/>
      <c r="AS34" s="243"/>
      <c r="AT34" s="243"/>
      <c r="AU34" s="243"/>
      <c r="AV34" s="243"/>
      <c r="AW34" s="243"/>
      <c r="AX34" s="243"/>
      <c r="AY34" s="243"/>
      <c r="AZ34" s="243"/>
      <c r="BA34" s="278"/>
      <c r="BB34" s="278"/>
      <c r="BC34" s="278"/>
      <c r="BD34" s="278"/>
      <c r="BE34" s="278"/>
      <c r="BF34" s="278"/>
      <c r="BG34" s="278"/>
      <c r="BH34" s="278"/>
      <c r="BI34" s="278"/>
      <c r="BJ34" s="278"/>
      <c r="BK34" s="278"/>
      <c r="BL34" s="278"/>
      <c r="BM34" s="278"/>
      <c r="BN34" s="278"/>
      <c r="BO34" s="278"/>
    </row>
    <row r="35" spans="1:67" s="32" customFormat="1" ht="15.65" customHeight="1" x14ac:dyDescent="0.25">
      <c r="A35" s="125"/>
      <c r="B35" s="126"/>
      <c r="C35" s="126"/>
      <c r="D35" s="127"/>
      <c r="E35" s="127"/>
      <c r="F35" s="126"/>
      <c r="G35" s="131"/>
      <c r="H35" s="243"/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3"/>
      <c r="Z35" s="243"/>
      <c r="AA35" s="243"/>
      <c r="AB35" s="243"/>
      <c r="AC35" s="243"/>
      <c r="AD35" s="243"/>
      <c r="AE35" s="243"/>
      <c r="AF35" s="243"/>
      <c r="AG35" s="243"/>
      <c r="AH35" s="243"/>
      <c r="AI35" s="243"/>
      <c r="AJ35" s="243"/>
      <c r="AK35" s="243"/>
      <c r="AL35" s="243"/>
      <c r="AM35" s="243"/>
      <c r="AN35" s="243"/>
      <c r="AO35" s="243"/>
      <c r="AP35" s="243"/>
      <c r="AQ35" s="243"/>
      <c r="AR35" s="243"/>
      <c r="AS35" s="243"/>
      <c r="AT35" s="243"/>
      <c r="AU35" s="243"/>
      <c r="AV35" s="243"/>
      <c r="AW35" s="243"/>
      <c r="AX35" s="243"/>
      <c r="AY35" s="243"/>
      <c r="AZ35" s="243"/>
      <c r="BA35" s="278"/>
      <c r="BB35" s="278"/>
      <c r="BC35" s="278"/>
      <c r="BD35" s="278"/>
      <c r="BE35" s="278"/>
      <c r="BF35" s="278"/>
      <c r="BG35" s="278"/>
      <c r="BH35" s="278"/>
      <c r="BI35" s="278"/>
      <c r="BJ35" s="278"/>
      <c r="BK35" s="278"/>
      <c r="BL35" s="278"/>
      <c r="BM35" s="278"/>
      <c r="BN35" s="278"/>
      <c r="BO35" s="278"/>
    </row>
    <row r="36" spans="1:67" s="20" customFormat="1" ht="15.65" customHeight="1" x14ac:dyDescent="0.35">
      <c r="A36" s="125"/>
      <c r="B36" s="126"/>
      <c r="C36" s="126"/>
      <c r="D36" s="127"/>
      <c r="E36" s="127"/>
      <c r="F36" s="126"/>
      <c r="G36" s="131"/>
      <c r="H36" s="272"/>
      <c r="I36" s="272"/>
      <c r="J36" s="272"/>
      <c r="K36" s="272"/>
      <c r="L36" s="272"/>
      <c r="M36" s="272"/>
      <c r="N36" s="272"/>
      <c r="O36" s="272"/>
      <c r="P36" s="272"/>
      <c r="Q36" s="272"/>
      <c r="R36" s="272"/>
      <c r="S36" s="272"/>
      <c r="T36" s="272"/>
      <c r="U36" s="272"/>
      <c r="V36" s="272"/>
      <c r="W36" s="272"/>
      <c r="X36" s="272"/>
      <c r="Y36" s="272"/>
      <c r="Z36" s="272"/>
      <c r="AA36" s="272"/>
      <c r="AB36" s="272"/>
      <c r="AC36" s="272"/>
      <c r="AD36" s="272"/>
      <c r="AE36" s="272"/>
      <c r="AF36" s="272"/>
      <c r="AG36" s="272"/>
      <c r="AH36" s="272"/>
      <c r="AI36" s="272"/>
      <c r="AJ36" s="272"/>
      <c r="AK36" s="272"/>
      <c r="AL36" s="272"/>
      <c r="AM36" s="272"/>
      <c r="AN36" s="272"/>
      <c r="AO36" s="272"/>
      <c r="AP36" s="272"/>
      <c r="AQ36" s="272"/>
      <c r="AR36" s="272"/>
      <c r="AS36" s="272"/>
      <c r="AT36" s="272"/>
      <c r="AU36" s="272"/>
      <c r="AV36" s="272"/>
      <c r="AW36" s="272"/>
      <c r="AX36" s="272"/>
      <c r="AY36" s="272"/>
      <c r="AZ36" s="272"/>
      <c r="BA36" s="274"/>
      <c r="BB36" s="274"/>
      <c r="BC36" s="274"/>
      <c r="BD36" s="274"/>
      <c r="BE36" s="274"/>
      <c r="BF36" s="274"/>
      <c r="BG36" s="274"/>
      <c r="BH36" s="274"/>
      <c r="BI36" s="274"/>
      <c r="BJ36" s="274"/>
      <c r="BK36" s="274"/>
      <c r="BL36" s="274"/>
      <c r="BM36" s="274"/>
      <c r="BN36" s="274"/>
      <c r="BO36" s="274"/>
    </row>
    <row r="37" spans="1:67" s="20" customFormat="1" ht="15.65" customHeight="1" x14ac:dyDescent="0.35">
      <c r="A37" s="125"/>
      <c r="B37" s="126"/>
      <c r="C37" s="126"/>
      <c r="D37" s="127"/>
      <c r="E37" s="127"/>
      <c r="F37" s="126"/>
      <c r="G37" s="131"/>
      <c r="H37" s="272"/>
      <c r="I37" s="272"/>
      <c r="J37" s="272"/>
      <c r="K37" s="272"/>
      <c r="L37" s="272"/>
      <c r="M37" s="272"/>
      <c r="N37" s="272"/>
      <c r="O37" s="272"/>
      <c r="P37" s="272"/>
      <c r="Q37" s="272"/>
      <c r="R37" s="272"/>
      <c r="S37" s="272"/>
      <c r="T37" s="272"/>
      <c r="U37" s="272"/>
      <c r="V37" s="272"/>
      <c r="W37" s="272"/>
      <c r="X37" s="272"/>
      <c r="Y37" s="272"/>
      <c r="Z37" s="272"/>
      <c r="AA37" s="272"/>
      <c r="AB37" s="272"/>
      <c r="AC37" s="272"/>
      <c r="AD37" s="272"/>
      <c r="AE37" s="272"/>
      <c r="AF37" s="272"/>
      <c r="AG37" s="272"/>
      <c r="AH37" s="272"/>
      <c r="AI37" s="272"/>
      <c r="AJ37" s="272"/>
      <c r="AK37" s="272"/>
      <c r="AL37" s="272"/>
      <c r="AM37" s="272"/>
      <c r="AN37" s="272"/>
      <c r="AO37" s="272"/>
      <c r="AP37" s="272"/>
      <c r="AQ37" s="272"/>
      <c r="AR37" s="272"/>
      <c r="AS37" s="272"/>
      <c r="AT37" s="272"/>
      <c r="AU37" s="272"/>
      <c r="AV37" s="272"/>
      <c r="AW37" s="272"/>
      <c r="AX37" s="272"/>
      <c r="AY37" s="272"/>
      <c r="AZ37" s="272"/>
      <c r="BA37" s="274"/>
      <c r="BB37" s="274"/>
      <c r="BC37" s="274"/>
      <c r="BD37" s="274"/>
      <c r="BE37" s="274"/>
      <c r="BF37" s="274"/>
      <c r="BG37" s="274"/>
      <c r="BH37" s="274"/>
      <c r="BI37" s="274"/>
      <c r="BJ37" s="274"/>
      <c r="BK37" s="274"/>
      <c r="BL37" s="274"/>
      <c r="BM37" s="274"/>
      <c r="BN37" s="274"/>
      <c r="BO37" s="274"/>
    </row>
    <row r="38" spans="1:67" s="20" customFormat="1" ht="15.65" customHeight="1" x14ac:dyDescent="0.35">
      <c r="A38" s="125"/>
      <c r="B38" s="126"/>
      <c r="C38" s="126"/>
      <c r="D38" s="127"/>
      <c r="E38" s="127"/>
      <c r="F38" s="126"/>
      <c r="G38" s="131"/>
      <c r="H38" s="272"/>
      <c r="I38" s="272"/>
      <c r="J38" s="272"/>
      <c r="K38" s="272"/>
      <c r="L38" s="272"/>
      <c r="M38" s="272"/>
      <c r="N38" s="272"/>
      <c r="O38" s="272"/>
      <c r="P38" s="272"/>
      <c r="Q38" s="272"/>
      <c r="R38" s="272"/>
      <c r="S38" s="272"/>
      <c r="T38" s="272"/>
      <c r="U38" s="272"/>
      <c r="V38" s="272"/>
      <c r="W38" s="272"/>
      <c r="X38" s="272"/>
      <c r="Y38" s="272"/>
      <c r="Z38" s="272"/>
      <c r="AA38" s="272"/>
      <c r="AB38" s="272"/>
      <c r="AC38" s="272"/>
      <c r="AD38" s="272"/>
      <c r="AE38" s="272"/>
      <c r="AF38" s="272"/>
      <c r="AG38" s="272"/>
      <c r="AH38" s="272"/>
      <c r="AI38" s="272"/>
      <c r="AJ38" s="272"/>
      <c r="AK38" s="272"/>
      <c r="AL38" s="272"/>
      <c r="AM38" s="272"/>
      <c r="AN38" s="272"/>
      <c r="AO38" s="272"/>
      <c r="AP38" s="272"/>
      <c r="AQ38" s="272"/>
      <c r="AR38" s="272"/>
      <c r="AS38" s="272"/>
      <c r="AT38" s="272"/>
      <c r="AU38" s="272"/>
      <c r="AV38" s="272"/>
      <c r="AW38" s="272"/>
      <c r="AX38" s="272"/>
      <c r="AY38" s="272"/>
      <c r="AZ38" s="272"/>
      <c r="BA38" s="274"/>
      <c r="BB38" s="274"/>
      <c r="BC38" s="274"/>
      <c r="BD38" s="274"/>
      <c r="BE38" s="274"/>
      <c r="BF38" s="274"/>
      <c r="BG38" s="274"/>
      <c r="BH38" s="274"/>
      <c r="BI38" s="274"/>
      <c r="BJ38" s="274"/>
      <c r="BK38" s="274"/>
      <c r="BL38" s="274"/>
      <c r="BM38" s="274"/>
      <c r="BN38" s="274"/>
      <c r="BO38" s="274"/>
    </row>
    <row r="39" spans="1:67" s="32" customFormat="1" ht="15.65" customHeight="1" thickBot="1" x14ac:dyDescent="0.3">
      <c r="A39" s="128"/>
      <c r="B39" s="129"/>
      <c r="C39" s="129"/>
      <c r="D39" s="130"/>
      <c r="E39" s="130"/>
      <c r="F39" s="129"/>
      <c r="G39" s="132"/>
      <c r="H39" s="243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78"/>
      <c r="BB39" s="278"/>
      <c r="BC39" s="278"/>
      <c r="BD39" s="278"/>
      <c r="BE39" s="278"/>
      <c r="BF39" s="278"/>
      <c r="BG39" s="278"/>
      <c r="BH39" s="278"/>
      <c r="BI39" s="278"/>
      <c r="BJ39" s="278"/>
      <c r="BK39" s="278"/>
      <c r="BL39" s="278"/>
      <c r="BM39" s="278"/>
      <c r="BN39" s="278"/>
      <c r="BO39" s="278"/>
    </row>
    <row r="40" spans="1:67" s="243" customFormat="1" ht="14.15" customHeight="1" thickBot="1" x14ac:dyDescent="0.3">
      <c r="A40" s="279"/>
      <c r="B40" s="279"/>
      <c r="F40" s="280"/>
      <c r="G40" s="281"/>
    </row>
    <row r="41" spans="1:67" s="9" customFormat="1" ht="23.15" customHeight="1" thickBot="1" x14ac:dyDescent="0.4">
      <c r="A41" s="539" t="str">
        <f>"SCHEDA COSTI PERSONALE NON DIPENDENTE  "&amp;Anno_rendicontato</f>
        <v>SCHEDA COSTI PERSONALE NON DIPENDENTE  2024</v>
      </c>
      <c r="B41" s="540"/>
      <c r="C41" s="540"/>
      <c r="D41" s="540"/>
      <c r="E41" s="541"/>
      <c r="F41" s="267" t="s">
        <v>9</v>
      </c>
      <c r="G41" s="268">
        <f>SUM(G42:G50)</f>
        <v>0</v>
      </c>
      <c r="H41" s="269"/>
      <c r="I41" s="269"/>
      <c r="J41" s="269"/>
      <c r="K41" s="269"/>
      <c r="L41" s="270"/>
      <c r="M41" s="270"/>
      <c r="N41" s="270"/>
      <c r="O41" s="269"/>
      <c r="P41" s="269"/>
      <c r="Q41" s="269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69"/>
      <c r="AI41" s="269"/>
      <c r="AJ41" s="269"/>
      <c r="AK41" s="269"/>
      <c r="AL41" s="269"/>
      <c r="AM41" s="269"/>
      <c r="AN41" s="269"/>
      <c r="AO41" s="269"/>
      <c r="AP41" s="269"/>
      <c r="AQ41" s="269"/>
      <c r="AR41" s="269"/>
      <c r="AS41" s="269"/>
      <c r="AT41" s="269"/>
      <c r="AU41" s="269"/>
      <c r="AV41" s="269"/>
      <c r="AW41" s="269"/>
      <c r="AX41" s="269"/>
      <c r="AY41" s="269"/>
      <c r="AZ41" s="269"/>
      <c r="BA41" s="271"/>
      <c r="BB41" s="271"/>
      <c r="BC41" s="271"/>
      <c r="BD41" s="271"/>
      <c r="BE41" s="271"/>
      <c r="BF41" s="271"/>
      <c r="BG41" s="271"/>
      <c r="BH41" s="271"/>
      <c r="BI41" s="271"/>
      <c r="BJ41" s="271"/>
      <c r="BK41" s="271"/>
      <c r="BL41" s="271"/>
      <c r="BM41" s="271"/>
      <c r="BN41" s="271"/>
      <c r="BO41" s="271"/>
    </row>
    <row r="42" spans="1:67" s="20" customFormat="1" ht="20.149999999999999" customHeight="1" thickBot="1" x14ac:dyDescent="0.3">
      <c r="A42" s="533" t="s">
        <v>119</v>
      </c>
      <c r="B42" s="534"/>
      <c r="C42" s="534"/>
      <c r="D42" s="534"/>
      <c r="E42" s="534"/>
      <c r="F42" s="534"/>
      <c r="G42" s="535"/>
      <c r="H42" s="272"/>
      <c r="I42" s="272"/>
      <c r="J42" s="243"/>
      <c r="K42" s="243"/>
      <c r="L42" s="272"/>
      <c r="M42" s="272"/>
      <c r="N42" s="272"/>
      <c r="O42" s="272"/>
      <c r="P42" s="273"/>
      <c r="Q42" s="272"/>
      <c r="R42" s="272"/>
      <c r="S42" s="272"/>
      <c r="T42" s="272"/>
      <c r="U42" s="272"/>
      <c r="V42" s="272"/>
      <c r="W42" s="272"/>
      <c r="X42" s="272"/>
      <c r="Y42" s="272"/>
      <c r="Z42" s="272"/>
      <c r="AA42" s="272"/>
      <c r="AB42" s="272"/>
      <c r="AC42" s="272"/>
      <c r="AD42" s="272"/>
      <c r="AE42" s="272"/>
      <c r="AF42" s="272"/>
      <c r="AG42" s="272"/>
      <c r="AH42" s="272"/>
      <c r="AI42" s="272"/>
      <c r="AJ42" s="272"/>
      <c r="AK42" s="272"/>
      <c r="AL42" s="272"/>
      <c r="AM42" s="272"/>
      <c r="AN42" s="272"/>
      <c r="AO42" s="272"/>
      <c r="AP42" s="272"/>
      <c r="AQ42" s="272"/>
      <c r="AR42" s="272"/>
      <c r="AS42" s="272"/>
      <c r="AT42" s="272"/>
      <c r="AU42" s="272"/>
      <c r="AV42" s="272"/>
      <c r="AW42" s="272"/>
      <c r="AX42" s="272"/>
      <c r="AY42" s="272"/>
      <c r="AZ42" s="272"/>
      <c r="BA42" s="274"/>
      <c r="BB42" s="274"/>
      <c r="BC42" s="274"/>
      <c r="BD42" s="274"/>
      <c r="BE42" s="274"/>
      <c r="BF42" s="274"/>
      <c r="BG42" s="274"/>
      <c r="BH42" s="274"/>
      <c r="BI42" s="274"/>
      <c r="BJ42" s="274"/>
      <c r="BK42" s="274"/>
      <c r="BL42" s="274"/>
      <c r="BM42" s="274"/>
      <c r="BN42" s="274"/>
      <c r="BO42" s="274"/>
    </row>
    <row r="43" spans="1:67" s="20" customFormat="1" ht="42.65" customHeight="1" thickBot="1" x14ac:dyDescent="0.4">
      <c r="A43" s="275" t="s">
        <v>35</v>
      </c>
      <c r="B43" s="17" t="s">
        <v>36</v>
      </c>
      <c r="C43" s="17" t="s">
        <v>37</v>
      </c>
      <c r="D43" s="17" t="s">
        <v>38</v>
      </c>
      <c r="E43" s="276" t="s">
        <v>39</v>
      </c>
      <c r="F43" s="17" t="s">
        <v>40</v>
      </c>
      <c r="G43" s="277" t="s">
        <v>41</v>
      </c>
      <c r="H43" s="272"/>
      <c r="I43" s="272"/>
      <c r="J43" s="272"/>
      <c r="K43" s="272"/>
      <c r="L43" s="272"/>
      <c r="M43" s="272"/>
      <c r="N43" s="272"/>
      <c r="O43" s="272"/>
      <c r="P43" s="272"/>
      <c r="Q43" s="272"/>
      <c r="R43" s="272"/>
      <c r="S43" s="272"/>
      <c r="T43" s="272"/>
      <c r="U43" s="272"/>
      <c r="V43" s="272"/>
      <c r="W43" s="272"/>
      <c r="X43" s="272"/>
      <c r="Y43" s="272"/>
      <c r="Z43" s="272"/>
      <c r="AA43" s="272"/>
      <c r="AB43" s="272"/>
      <c r="AC43" s="272"/>
      <c r="AD43" s="272"/>
      <c r="AE43" s="272"/>
      <c r="AF43" s="272"/>
      <c r="AG43" s="272"/>
      <c r="AH43" s="272"/>
      <c r="AI43" s="272"/>
      <c r="AJ43" s="272"/>
      <c r="AK43" s="272"/>
      <c r="AL43" s="272"/>
      <c r="AM43" s="272"/>
      <c r="AN43" s="272"/>
      <c r="AO43" s="272"/>
      <c r="AP43" s="272"/>
      <c r="AQ43" s="272"/>
      <c r="AR43" s="272"/>
      <c r="AS43" s="272"/>
      <c r="AT43" s="272"/>
      <c r="AU43" s="272"/>
      <c r="AV43" s="272"/>
      <c r="AW43" s="272"/>
      <c r="AX43" s="272"/>
      <c r="AY43" s="272"/>
      <c r="AZ43" s="272"/>
      <c r="BA43" s="274"/>
      <c r="BB43" s="274"/>
      <c r="BC43" s="274"/>
      <c r="BD43" s="274"/>
      <c r="BE43" s="274"/>
      <c r="BF43" s="274"/>
      <c r="BG43" s="274"/>
      <c r="BH43" s="274"/>
      <c r="BI43" s="274"/>
      <c r="BJ43" s="274"/>
      <c r="BK43" s="274"/>
      <c r="BL43" s="274"/>
      <c r="BM43" s="274"/>
      <c r="BN43" s="274"/>
      <c r="BO43" s="274"/>
    </row>
    <row r="44" spans="1:67" s="32" customFormat="1" ht="16" customHeight="1" x14ac:dyDescent="0.25">
      <c r="A44" s="125"/>
      <c r="B44" s="126"/>
      <c r="C44" s="126"/>
      <c r="D44" s="127"/>
      <c r="E44" s="127"/>
      <c r="F44" s="126"/>
      <c r="G44" s="131"/>
      <c r="H44" s="243"/>
      <c r="I44" s="243"/>
      <c r="J44" s="243"/>
      <c r="K44" s="243"/>
      <c r="L44" s="243"/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3"/>
      <c r="AA44" s="243"/>
      <c r="AB44" s="243"/>
      <c r="AC44" s="243"/>
      <c r="AD44" s="243"/>
      <c r="AE44" s="243"/>
      <c r="AF44" s="243"/>
      <c r="AG44" s="243"/>
      <c r="AH44" s="243"/>
      <c r="AI44" s="243"/>
      <c r="AJ44" s="243"/>
      <c r="AK44" s="243"/>
      <c r="AL44" s="243"/>
      <c r="AM44" s="243"/>
      <c r="AN44" s="243"/>
      <c r="AO44" s="243"/>
      <c r="AP44" s="243"/>
      <c r="AQ44" s="243"/>
      <c r="AR44" s="243"/>
      <c r="AS44" s="243"/>
      <c r="AT44" s="243"/>
      <c r="AU44" s="243"/>
      <c r="AV44" s="243"/>
      <c r="AW44" s="243"/>
      <c r="AX44" s="243"/>
      <c r="AY44" s="243"/>
      <c r="AZ44" s="243"/>
      <c r="BA44" s="278"/>
      <c r="BB44" s="278"/>
      <c r="BC44" s="278"/>
      <c r="BD44" s="278"/>
      <c r="BE44" s="278"/>
      <c r="BF44" s="278"/>
      <c r="BG44" s="278"/>
      <c r="BH44" s="278"/>
      <c r="BI44" s="278"/>
      <c r="BJ44" s="278"/>
      <c r="BK44" s="278"/>
      <c r="BL44" s="278"/>
      <c r="BM44" s="278"/>
      <c r="BN44" s="278"/>
      <c r="BO44" s="278"/>
    </row>
    <row r="45" spans="1:67" s="32" customFormat="1" ht="16" customHeight="1" x14ac:dyDescent="0.25">
      <c r="A45" s="125"/>
      <c r="B45" s="126"/>
      <c r="C45" s="126"/>
      <c r="D45" s="127"/>
      <c r="E45" s="127"/>
      <c r="F45" s="126"/>
      <c r="G45" s="131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78"/>
      <c r="BB45" s="278"/>
      <c r="BC45" s="278"/>
      <c r="BD45" s="278"/>
      <c r="BE45" s="278"/>
      <c r="BF45" s="278"/>
      <c r="BG45" s="278"/>
      <c r="BH45" s="278"/>
      <c r="BI45" s="278"/>
      <c r="BJ45" s="278"/>
      <c r="BK45" s="278"/>
      <c r="BL45" s="278"/>
      <c r="BM45" s="278"/>
      <c r="BN45" s="278"/>
      <c r="BO45" s="278"/>
    </row>
    <row r="46" spans="1:67" s="32" customFormat="1" ht="16" customHeight="1" x14ac:dyDescent="0.25">
      <c r="A46" s="125"/>
      <c r="B46" s="126"/>
      <c r="C46" s="126"/>
      <c r="D46" s="127"/>
      <c r="E46" s="127"/>
      <c r="F46" s="126"/>
      <c r="G46" s="131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  <c r="AF46" s="243"/>
      <c r="AG46" s="243"/>
      <c r="AH46" s="243"/>
      <c r="AI46" s="243"/>
      <c r="AJ46" s="243"/>
      <c r="AK46" s="243"/>
      <c r="AL46" s="243"/>
      <c r="AM46" s="243"/>
      <c r="AN46" s="243"/>
      <c r="AO46" s="243"/>
      <c r="AP46" s="243"/>
      <c r="AQ46" s="243"/>
      <c r="AR46" s="243"/>
      <c r="AS46" s="243"/>
      <c r="AT46" s="243"/>
      <c r="AU46" s="243"/>
      <c r="AV46" s="243"/>
      <c r="AW46" s="243"/>
      <c r="AX46" s="243"/>
      <c r="AY46" s="243"/>
      <c r="AZ46" s="243"/>
      <c r="BA46" s="278"/>
      <c r="BB46" s="278"/>
      <c r="BC46" s="278"/>
      <c r="BD46" s="278"/>
      <c r="BE46" s="278"/>
      <c r="BF46" s="278"/>
      <c r="BG46" s="278"/>
      <c r="BH46" s="278"/>
      <c r="BI46" s="278"/>
      <c r="BJ46" s="278"/>
      <c r="BK46" s="278"/>
      <c r="BL46" s="278"/>
      <c r="BM46" s="278"/>
      <c r="BN46" s="278"/>
      <c r="BO46" s="278"/>
    </row>
    <row r="47" spans="1:67" s="20" customFormat="1" ht="16" customHeight="1" x14ac:dyDescent="0.35">
      <c r="A47" s="125"/>
      <c r="B47" s="126"/>
      <c r="C47" s="126"/>
      <c r="D47" s="127"/>
      <c r="E47" s="127"/>
      <c r="F47" s="126"/>
      <c r="G47" s="131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72"/>
      <c r="T47" s="272"/>
      <c r="U47" s="272"/>
      <c r="V47" s="272"/>
      <c r="W47" s="272"/>
      <c r="X47" s="272"/>
      <c r="Y47" s="272"/>
      <c r="Z47" s="272"/>
      <c r="AA47" s="272"/>
      <c r="AB47" s="272"/>
      <c r="AC47" s="272"/>
      <c r="AD47" s="272"/>
      <c r="AE47" s="272"/>
      <c r="AF47" s="272"/>
      <c r="AG47" s="272"/>
      <c r="AH47" s="272"/>
      <c r="AI47" s="272"/>
      <c r="AJ47" s="272"/>
      <c r="AK47" s="272"/>
      <c r="AL47" s="272"/>
      <c r="AM47" s="272"/>
      <c r="AN47" s="272"/>
      <c r="AO47" s="272"/>
      <c r="AP47" s="272"/>
      <c r="AQ47" s="272"/>
      <c r="AR47" s="272"/>
      <c r="AS47" s="272"/>
      <c r="AT47" s="272"/>
      <c r="AU47" s="272"/>
      <c r="AV47" s="272"/>
      <c r="AW47" s="272"/>
      <c r="AX47" s="272"/>
      <c r="AY47" s="272"/>
      <c r="AZ47" s="272"/>
      <c r="BA47" s="274"/>
      <c r="BB47" s="274"/>
      <c r="BC47" s="274"/>
      <c r="BD47" s="274"/>
      <c r="BE47" s="274"/>
      <c r="BF47" s="274"/>
      <c r="BG47" s="274"/>
      <c r="BH47" s="274"/>
      <c r="BI47" s="274"/>
      <c r="BJ47" s="274"/>
      <c r="BK47" s="274"/>
      <c r="BL47" s="274"/>
      <c r="BM47" s="274"/>
      <c r="BN47" s="274"/>
      <c r="BO47" s="274"/>
    </row>
    <row r="48" spans="1:67" s="20" customFormat="1" ht="16" customHeight="1" x14ac:dyDescent="0.35">
      <c r="A48" s="125"/>
      <c r="B48" s="126"/>
      <c r="C48" s="126"/>
      <c r="D48" s="127"/>
      <c r="E48" s="127"/>
      <c r="F48" s="126"/>
      <c r="G48" s="131"/>
      <c r="H48" s="272"/>
      <c r="I48" s="272"/>
      <c r="J48" s="272"/>
      <c r="K48" s="272"/>
      <c r="L48" s="272"/>
      <c r="M48" s="272"/>
      <c r="N48" s="272"/>
      <c r="O48" s="272"/>
      <c r="P48" s="272"/>
      <c r="Q48" s="272"/>
      <c r="R48" s="272"/>
      <c r="S48" s="272"/>
      <c r="T48" s="272"/>
      <c r="U48" s="272"/>
      <c r="V48" s="272"/>
      <c r="W48" s="272"/>
      <c r="X48" s="272"/>
      <c r="Y48" s="272"/>
      <c r="Z48" s="272"/>
      <c r="AA48" s="272"/>
      <c r="AB48" s="272"/>
      <c r="AC48" s="272"/>
      <c r="AD48" s="272"/>
      <c r="AE48" s="272"/>
      <c r="AF48" s="272"/>
      <c r="AG48" s="272"/>
      <c r="AH48" s="272"/>
      <c r="AI48" s="272"/>
      <c r="AJ48" s="272"/>
      <c r="AK48" s="272"/>
      <c r="AL48" s="272"/>
      <c r="AM48" s="272"/>
      <c r="AN48" s="272"/>
      <c r="AO48" s="272"/>
      <c r="AP48" s="272"/>
      <c r="AQ48" s="272"/>
      <c r="AR48" s="272"/>
      <c r="AS48" s="272"/>
      <c r="AT48" s="272"/>
      <c r="AU48" s="272"/>
      <c r="AV48" s="272"/>
      <c r="AW48" s="272"/>
      <c r="AX48" s="272"/>
      <c r="AY48" s="272"/>
      <c r="AZ48" s="272"/>
      <c r="BA48" s="274"/>
      <c r="BB48" s="274"/>
      <c r="BC48" s="274"/>
      <c r="BD48" s="274"/>
      <c r="BE48" s="274"/>
      <c r="BF48" s="274"/>
      <c r="BG48" s="274"/>
      <c r="BH48" s="274"/>
      <c r="BI48" s="274"/>
      <c r="BJ48" s="274"/>
      <c r="BK48" s="274"/>
      <c r="BL48" s="274"/>
      <c r="BM48" s="274"/>
      <c r="BN48" s="274"/>
      <c r="BO48" s="274"/>
    </row>
    <row r="49" spans="1:67" s="20" customFormat="1" ht="16" customHeight="1" x14ac:dyDescent="0.35">
      <c r="A49" s="125"/>
      <c r="B49" s="126"/>
      <c r="C49" s="126"/>
      <c r="D49" s="127"/>
      <c r="E49" s="127"/>
      <c r="F49" s="126"/>
      <c r="G49" s="131"/>
      <c r="H49" s="272"/>
      <c r="I49" s="272"/>
      <c r="J49" s="272"/>
      <c r="K49" s="272"/>
      <c r="L49" s="272"/>
      <c r="M49" s="272"/>
      <c r="N49" s="272"/>
      <c r="O49" s="272"/>
      <c r="P49" s="272"/>
      <c r="Q49" s="272"/>
      <c r="R49" s="272"/>
      <c r="S49" s="272"/>
      <c r="T49" s="272"/>
      <c r="U49" s="272"/>
      <c r="V49" s="272"/>
      <c r="W49" s="272"/>
      <c r="X49" s="272"/>
      <c r="Y49" s="272"/>
      <c r="Z49" s="272"/>
      <c r="AA49" s="272"/>
      <c r="AB49" s="272"/>
      <c r="AC49" s="272"/>
      <c r="AD49" s="272"/>
      <c r="AE49" s="272"/>
      <c r="AF49" s="272"/>
      <c r="AG49" s="272"/>
      <c r="AH49" s="272"/>
      <c r="AI49" s="272"/>
      <c r="AJ49" s="272"/>
      <c r="AK49" s="272"/>
      <c r="AL49" s="272"/>
      <c r="AM49" s="272"/>
      <c r="AN49" s="272"/>
      <c r="AO49" s="272"/>
      <c r="AP49" s="272"/>
      <c r="AQ49" s="272"/>
      <c r="AR49" s="272"/>
      <c r="AS49" s="272"/>
      <c r="AT49" s="272"/>
      <c r="AU49" s="272"/>
      <c r="AV49" s="272"/>
      <c r="AW49" s="272"/>
      <c r="AX49" s="272"/>
      <c r="AY49" s="272"/>
      <c r="AZ49" s="272"/>
      <c r="BA49" s="274"/>
      <c r="BB49" s="274"/>
      <c r="BC49" s="274"/>
      <c r="BD49" s="274"/>
      <c r="BE49" s="274"/>
      <c r="BF49" s="274"/>
      <c r="BG49" s="274"/>
      <c r="BH49" s="274"/>
      <c r="BI49" s="274"/>
      <c r="BJ49" s="274"/>
      <c r="BK49" s="274"/>
      <c r="BL49" s="274"/>
      <c r="BM49" s="274"/>
      <c r="BN49" s="274"/>
      <c r="BO49" s="274"/>
    </row>
    <row r="50" spans="1:67" s="32" customFormat="1" ht="16" customHeight="1" thickBot="1" x14ac:dyDescent="0.3">
      <c r="A50" s="128"/>
      <c r="B50" s="129"/>
      <c r="C50" s="129"/>
      <c r="D50" s="130"/>
      <c r="E50" s="130"/>
      <c r="F50" s="129"/>
      <c r="G50" s="132"/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  <c r="AB50" s="243"/>
      <c r="AC50" s="243"/>
      <c r="AD50" s="243"/>
      <c r="AE50" s="243"/>
      <c r="AF50" s="243"/>
      <c r="AG50" s="243"/>
      <c r="AH50" s="243"/>
      <c r="AI50" s="243"/>
      <c r="AJ50" s="243"/>
      <c r="AK50" s="243"/>
      <c r="AL50" s="243"/>
      <c r="AM50" s="243"/>
      <c r="AN50" s="243"/>
      <c r="AO50" s="243"/>
      <c r="AP50" s="243"/>
      <c r="AQ50" s="243"/>
      <c r="AR50" s="243"/>
      <c r="AS50" s="243"/>
      <c r="AT50" s="243"/>
      <c r="AU50" s="243"/>
      <c r="AV50" s="243"/>
      <c r="AW50" s="243"/>
      <c r="AX50" s="243"/>
      <c r="AY50" s="243"/>
      <c r="AZ50" s="243"/>
      <c r="BA50" s="278"/>
      <c r="BB50" s="278"/>
      <c r="BC50" s="278"/>
      <c r="BD50" s="278"/>
      <c r="BE50" s="278"/>
      <c r="BF50" s="278"/>
      <c r="BG50" s="278"/>
      <c r="BH50" s="278"/>
      <c r="BI50" s="278"/>
      <c r="BJ50" s="278"/>
      <c r="BK50" s="278"/>
      <c r="BL50" s="278"/>
      <c r="BM50" s="278"/>
      <c r="BN50" s="278"/>
      <c r="BO50" s="278"/>
    </row>
    <row r="51" spans="1:67" s="243" customFormat="1" ht="20.149999999999999" customHeight="1" thickBot="1" x14ac:dyDescent="0.3">
      <c r="A51" s="279"/>
      <c r="B51" s="279"/>
      <c r="F51" s="282" t="s">
        <v>9</v>
      </c>
      <c r="G51" s="283">
        <f>SUM(G42:G50)</f>
        <v>0</v>
      </c>
    </row>
    <row r="52" spans="1:67" s="243" customFormat="1" ht="20.149999999999999" customHeight="1" x14ac:dyDescent="0.25">
      <c r="A52" s="279"/>
      <c r="B52" s="279"/>
      <c r="F52" s="282"/>
      <c r="G52" s="284"/>
    </row>
    <row r="53" spans="1:67" s="241" customFormat="1" x14ac:dyDescent="0.35">
      <c r="G53" s="266"/>
    </row>
    <row r="54" spans="1:67" s="241" customFormat="1" ht="16" thickBot="1" x14ac:dyDescent="0.4">
      <c r="G54" s="266"/>
    </row>
    <row r="55" spans="1:67" ht="23.15" customHeight="1" thickBot="1" x14ac:dyDescent="0.4">
      <c r="A55" s="557" t="str">
        <f xml:space="preserve"> "IMPRESA PARTNER " &amp;'Quadro riassuntivo'!D19</f>
        <v xml:space="preserve">IMPRESA PARTNER </v>
      </c>
      <c r="B55" s="558"/>
      <c r="C55" s="558"/>
      <c r="D55" s="558"/>
      <c r="E55" s="558"/>
      <c r="F55" s="558"/>
      <c r="G55" s="559"/>
    </row>
    <row r="56" spans="1:67" s="9" customFormat="1" ht="23.15" customHeight="1" thickBot="1" x14ac:dyDescent="0.4">
      <c r="A56" s="539" t="str">
        <f>"SCHEDA COSTI PERSONALE NON DIPENDENTE  "&amp;Anno_rendicontato</f>
        <v>SCHEDA COSTI PERSONALE NON DIPENDENTE  2024</v>
      </c>
      <c r="B56" s="540"/>
      <c r="C56" s="540"/>
      <c r="D56" s="540"/>
      <c r="E56" s="541"/>
      <c r="F56" s="267" t="s">
        <v>9</v>
      </c>
      <c r="G56" s="268">
        <f>SUM(G57:G65)</f>
        <v>0</v>
      </c>
      <c r="H56" s="269"/>
      <c r="I56" s="269"/>
      <c r="J56" s="269"/>
      <c r="K56" s="269"/>
      <c r="L56" s="270"/>
      <c r="M56" s="270"/>
      <c r="N56" s="270"/>
      <c r="O56" s="269"/>
      <c r="P56" s="269"/>
      <c r="Q56" s="269"/>
      <c r="R56" s="269"/>
      <c r="S56" s="269"/>
      <c r="T56" s="269"/>
      <c r="U56" s="269"/>
      <c r="V56" s="269"/>
      <c r="W56" s="269"/>
      <c r="X56" s="269"/>
      <c r="Y56" s="269"/>
      <c r="Z56" s="269"/>
      <c r="AA56" s="269"/>
      <c r="AB56" s="269"/>
      <c r="AC56" s="269"/>
      <c r="AD56" s="269"/>
      <c r="AE56" s="269"/>
      <c r="AF56" s="269"/>
      <c r="AG56" s="269"/>
      <c r="AH56" s="269"/>
      <c r="AI56" s="269"/>
      <c r="AJ56" s="269"/>
      <c r="AK56" s="269"/>
      <c r="AL56" s="269"/>
      <c r="AM56" s="269"/>
      <c r="AN56" s="269"/>
      <c r="AO56" s="269"/>
      <c r="AP56" s="269"/>
      <c r="AQ56" s="269"/>
      <c r="AR56" s="269"/>
      <c r="AS56" s="269"/>
      <c r="AT56" s="269"/>
      <c r="AU56" s="269"/>
      <c r="AV56" s="269"/>
      <c r="AW56" s="269"/>
      <c r="AX56" s="269"/>
      <c r="AY56" s="269"/>
      <c r="AZ56" s="269"/>
      <c r="BA56" s="271"/>
      <c r="BB56" s="271"/>
      <c r="BC56" s="271"/>
      <c r="BD56" s="271"/>
      <c r="BE56" s="271"/>
      <c r="BF56" s="271"/>
      <c r="BG56" s="271"/>
      <c r="BH56" s="271"/>
      <c r="BI56" s="271"/>
      <c r="BJ56" s="271"/>
      <c r="BK56" s="271"/>
      <c r="BL56" s="271"/>
      <c r="BM56" s="271"/>
      <c r="BN56" s="271"/>
      <c r="BO56" s="271"/>
    </row>
    <row r="57" spans="1:67" s="20" customFormat="1" ht="20.149999999999999" customHeight="1" thickBot="1" x14ac:dyDescent="0.3">
      <c r="A57" s="533" t="s">
        <v>118</v>
      </c>
      <c r="B57" s="534"/>
      <c r="C57" s="534"/>
      <c r="D57" s="534"/>
      <c r="E57" s="534"/>
      <c r="F57" s="534"/>
      <c r="G57" s="535"/>
      <c r="H57" s="272"/>
      <c r="I57" s="272"/>
      <c r="J57" s="243"/>
      <c r="K57" s="243"/>
      <c r="L57" s="272"/>
      <c r="M57" s="272"/>
      <c r="N57" s="272"/>
      <c r="O57" s="272"/>
      <c r="P57" s="273"/>
      <c r="Q57" s="272"/>
      <c r="R57" s="272"/>
      <c r="S57" s="272"/>
      <c r="T57" s="272"/>
      <c r="U57" s="272"/>
      <c r="V57" s="272"/>
      <c r="W57" s="272"/>
      <c r="X57" s="272"/>
      <c r="Y57" s="272"/>
      <c r="Z57" s="272"/>
      <c r="AA57" s="272"/>
      <c r="AB57" s="272"/>
      <c r="AC57" s="272"/>
      <c r="AD57" s="272"/>
      <c r="AE57" s="272"/>
      <c r="AF57" s="272"/>
      <c r="AG57" s="272"/>
      <c r="AH57" s="272"/>
      <c r="AI57" s="272"/>
      <c r="AJ57" s="272"/>
      <c r="AK57" s="272"/>
      <c r="AL57" s="272"/>
      <c r="AM57" s="272"/>
      <c r="AN57" s="272"/>
      <c r="AO57" s="272"/>
      <c r="AP57" s="272"/>
      <c r="AQ57" s="272"/>
      <c r="AR57" s="272"/>
      <c r="AS57" s="272"/>
      <c r="AT57" s="272"/>
      <c r="AU57" s="272"/>
      <c r="AV57" s="272"/>
      <c r="AW57" s="272"/>
      <c r="AX57" s="272"/>
      <c r="AY57" s="272"/>
      <c r="AZ57" s="272"/>
      <c r="BA57" s="274"/>
      <c r="BB57" s="274"/>
      <c r="BC57" s="274"/>
      <c r="BD57" s="274"/>
      <c r="BE57" s="274"/>
      <c r="BF57" s="274"/>
      <c r="BG57" s="274"/>
      <c r="BH57" s="274"/>
      <c r="BI57" s="274"/>
      <c r="BJ57" s="274"/>
      <c r="BK57" s="274"/>
      <c r="BL57" s="274"/>
      <c r="BM57" s="274"/>
      <c r="BN57" s="274"/>
      <c r="BO57" s="274"/>
    </row>
    <row r="58" spans="1:67" s="20" customFormat="1" ht="42.65" customHeight="1" thickBot="1" x14ac:dyDescent="0.4">
      <c r="A58" s="275" t="s">
        <v>35</v>
      </c>
      <c r="B58" s="17" t="s">
        <v>36</v>
      </c>
      <c r="C58" s="17" t="s">
        <v>37</v>
      </c>
      <c r="D58" s="17" t="s">
        <v>38</v>
      </c>
      <c r="E58" s="276" t="s">
        <v>39</v>
      </c>
      <c r="F58" s="17" t="s">
        <v>40</v>
      </c>
      <c r="G58" s="277" t="s">
        <v>41</v>
      </c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2"/>
      <c r="AA58" s="272"/>
      <c r="AB58" s="272"/>
      <c r="AC58" s="272"/>
      <c r="AD58" s="272"/>
      <c r="AE58" s="272"/>
      <c r="AF58" s="272"/>
      <c r="AG58" s="272"/>
      <c r="AH58" s="272"/>
      <c r="AI58" s="272"/>
      <c r="AJ58" s="272"/>
      <c r="AK58" s="272"/>
      <c r="AL58" s="272"/>
      <c r="AM58" s="272"/>
      <c r="AN58" s="272"/>
      <c r="AO58" s="272"/>
      <c r="AP58" s="272"/>
      <c r="AQ58" s="272"/>
      <c r="AR58" s="272"/>
      <c r="AS58" s="272"/>
      <c r="AT58" s="272"/>
      <c r="AU58" s="272"/>
      <c r="AV58" s="272"/>
      <c r="AW58" s="272"/>
      <c r="AX58" s="272"/>
      <c r="AY58" s="272"/>
      <c r="AZ58" s="272"/>
      <c r="BA58" s="274"/>
      <c r="BB58" s="274"/>
      <c r="BC58" s="274"/>
      <c r="BD58" s="274"/>
      <c r="BE58" s="274"/>
      <c r="BF58" s="274"/>
      <c r="BG58" s="274"/>
      <c r="BH58" s="274"/>
      <c r="BI58" s="274"/>
      <c r="BJ58" s="274"/>
      <c r="BK58" s="274"/>
      <c r="BL58" s="274"/>
      <c r="BM58" s="274"/>
      <c r="BN58" s="274"/>
      <c r="BO58" s="274"/>
    </row>
    <row r="59" spans="1:67" s="32" customFormat="1" ht="15.65" customHeight="1" x14ac:dyDescent="0.25">
      <c r="A59" s="125"/>
      <c r="B59" s="126"/>
      <c r="C59" s="126"/>
      <c r="D59" s="127"/>
      <c r="E59" s="127"/>
      <c r="F59" s="126"/>
      <c r="G59" s="131"/>
      <c r="H59" s="243"/>
      <c r="I59" s="243"/>
      <c r="J59" s="243"/>
      <c r="K59" s="243"/>
      <c r="L59" s="243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243"/>
      <c r="AB59" s="243"/>
      <c r="AC59" s="243"/>
      <c r="AD59" s="243"/>
      <c r="AE59" s="243"/>
      <c r="AF59" s="243"/>
      <c r="AG59" s="243"/>
      <c r="AH59" s="243"/>
      <c r="AI59" s="243"/>
      <c r="AJ59" s="243"/>
      <c r="AK59" s="243"/>
      <c r="AL59" s="243"/>
      <c r="AM59" s="243"/>
      <c r="AN59" s="243"/>
      <c r="AO59" s="243"/>
      <c r="AP59" s="243"/>
      <c r="AQ59" s="243"/>
      <c r="AR59" s="243"/>
      <c r="AS59" s="243"/>
      <c r="AT59" s="243"/>
      <c r="AU59" s="243"/>
      <c r="AV59" s="243"/>
      <c r="AW59" s="243"/>
      <c r="AX59" s="243"/>
      <c r="AY59" s="243"/>
      <c r="AZ59" s="243"/>
      <c r="BA59" s="278"/>
      <c r="BB59" s="278"/>
      <c r="BC59" s="278"/>
      <c r="BD59" s="278"/>
      <c r="BE59" s="278"/>
      <c r="BF59" s="278"/>
      <c r="BG59" s="278"/>
      <c r="BH59" s="278"/>
      <c r="BI59" s="278"/>
      <c r="BJ59" s="278"/>
      <c r="BK59" s="278"/>
      <c r="BL59" s="278"/>
      <c r="BM59" s="278"/>
      <c r="BN59" s="278"/>
      <c r="BO59" s="278"/>
    </row>
    <row r="60" spans="1:67" s="32" customFormat="1" ht="15.65" customHeight="1" x14ac:dyDescent="0.25">
      <c r="A60" s="125"/>
      <c r="B60" s="126"/>
      <c r="C60" s="126"/>
      <c r="D60" s="127"/>
      <c r="E60" s="127"/>
      <c r="F60" s="126"/>
      <c r="G60" s="131"/>
      <c r="H60" s="243"/>
      <c r="I60" s="243"/>
      <c r="J60" s="243"/>
      <c r="K60" s="243"/>
      <c r="L60" s="243"/>
      <c r="M60" s="243"/>
      <c r="N60" s="243"/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43"/>
      <c r="AA60" s="243"/>
      <c r="AB60" s="243"/>
      <c r="AC60" s="243"/>
      <c r="AD60" s="243"/>
      <c r="AE60" s="243"/>
      <c r="AF60" s="243"/>
      <c r="AG60" s="243"/>
      <c r="AH60" s="243"/>
      <c r="AI60" s="243"/>
      <c r="AJ60" s="243"/>
      <c r="AK60" s="243"/>
      <c r="AL60" s="243"/>
      <c r="AM60" s="243"/>
      <c r="AN60" s="243"/>
      <c r="AO60" s="243"/>
      <c r="AP60" s="243"/>
      <c r="AQ60" s="243"/>
      <c r="AR60" s="243"/>
      <c r="AS60" s="243"/>
      <c r="AT60" s="243"/>
      <c r="AU60" s="243"/>
      <c r="AV60" s="243"/>
      <c r="AW60" s="243"/>
      <c r="AX60" s="243"/>
      <c r="AY60" s="243"/>
      <c r="AZ60" s="243"/>
      <c r="BA60" s="278"/>
      <c r="BB60" s="278"/>
      <c r="BC60" s="278"/>
      <c r="BD60" s="278"/>
      <c r="BE60" s="278"/>
      <c r="BF60" s="278"/>
      <c r="BG60" s="278"/>
      <c r="BH60" s="278"/>
      <c r="BI60" s="278"/>
      <c r="BJ60" s="278"/>
      <c r="BK60" s="278"/>
      <c r="BL60" s="278"/>
      <c r="BM60" s="278"/>
      <c r="BN60" s="278"/>
      <c r="BO60" s="278"/>
    </row>
    <row r="61" spans="1:67" s="32" customFormat="1" ht="15.65" customHeight="1" x14ac:dyDescent="0.25">
      <c r="A61" s="125"/>
      <c r="B61" s="126"/>
      <c r="C61" s="126"/>
      <c r="D61" s="127"/>
      <c r="E61" s="127"/>
      <c r="F61" s="126"/>
      <c r="G61" s="131"/>
      <c r="H61" s="243"/>
      <c r="I61" s="243"/>
      <c r="J61" s="243"/>
      <c r="K61" s="243"/>
      <c r="L61" s="243"/>
      <c r="M61" s="243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43"/>
      <c r="AA61" s="243"/>
      <c r="AB61" s="243"/>
      <c r="AC61" s="243"/>
      <c r="AD61" s="243"/>
      <c r="AE61" s="243"/>
      <c r="AF61" s="243"/>
      <c r="AG61" s="243"/>
      <c r="AH61" s="243"/>
      <c r="AI61" s="243"/>
      <c r="AJ61" s="243"/>
      <c r="AK61" s="243"/>
      <c r="AL61" s="243"/>
      <c r="AM61" s="243"/>
      <c r="AN61" s="243"/>
      <c r="AO61" s="243"/>
      <c r="AP61" s="243"/>
      <c r="AQ61" s="243"/>
      <c r="AR61" s="243"/>
      <c r="AS61" s="243"/>
      <c r="AT61" s="243"/>
      <c r="AU61" s="243"/>
      <c r="AV61" s="243"/>
      <c r="AW61" s="243"/>
      <c r="AX61" s="243"/>
      <c r="AY61" s="243"/>
      <c r="AZ61" s="243"/>
      <c r="BA61" s="278"/>
      <c r="BB61" s="278"/>
      <c r="BC61" s="278"/>
      <c r="BD61" s="278"/>
      <c r="BE61" s="278"/>
      <c r="BF61" s="278"/>
      <c r="BG61" s="278"/>
      <c r="BH61" s="278"/>
      <c r="BI61" s="278"/>
      <c r="BJ61" s="278"/>
      <c r="BK61" s="278"/>
      <c r="BL61" s="278"/>
      <c r="BM61" s="278"/>
      <c r="BN61" s="278"/>
      <c r="BO61" s="278"/>
    </row>
    <row r="62" spans="1:67" s="20" customFormat="1" ht="15.65" customHeight="1" x14ac:dyDescent="0.35">
      <c r="A62" s="125"/>
      <c r="B62" s="126"/>
      <c r="C62" s="126"/>
      <c r="D62" s="127"/>
      <c r="E62" s="127"/>
      <c r="F62" s="126"/>
      <c r="G62" s="131"/>
      <c r="H62" s="272"/>
      <c r="I62" s="272"/>
      <c r="J62" s="272"/>
      <c r="K62" s="272"/>
      <c r="L62" s="272"/>
      <c r="M62" s="272"/>
      <c r="N62" s="272"/>
      <c r="O62" s="272"/>
      <c r="P62" s="272"/>
      <c r="Q62" s="272"/>
      <c r="R62" s="272"/>
      <c r="S62" s="272"/>
      <c r="T62" s="272"/>
      <c r="U62" s="272"/>
      <c r="V62" s="272"/>
      <c r="W62" s="272"/>
      <c r="X62" s="272"/>
      <c r="Y62" s="272"/>
      <c r="Z62" s="272"/>
      <c r="AA62" s="272"/>
      <c r="AB62" s="272"/>
      <c r="AC62" s="272"/>
      <c r="AD62" s="272"/>
      <c r="AE62" s="272"/>
      <c r="AF62" s="272"/>
      <c r="AG62" s="272"/>
      <c r="AH62" s="272"/>
      <c r="AI62" s="272"/>
      <c r="AJ62" s="272"/>
      <c r="AK62" s="272"/>
      <c r="AL62" s="272"/>
      <c r="AM62" s="272"/>
      <c r="AN62" s="272"/>
      <c r="AO62" s="272"/>
      <c r="AP62" s="272"/>
      <c r="AQ62" s="272"/>
      <c r="AR62" s="272"/>
      <c r="AS62" s="272"/>
      <c r="AT62" s="272"/>
      <c r="AU62" s="272"/>
      <c r="AV62" s="272"/>
      <c r="AW62" s="272"/>
      <c r="AX62" s="272"/>
      <c r="AY62" s="272"/>
      <c r="AZ62" s="272"/>
      <c r="BA62" s="274"/>
      <c r="BB62" s="274"/>
      <c r="BC62" s="274"/>
      <c r="BD62" s="274"/>
      <c r="BE62" s="274"/>
      <c r="BF62" s="274"/>
      <c r="BG62" s="274"/>
      <c r="BH62" s="274"/>
      <c r="BI62" s="274"/>
      <c r="BJ62" s="274"/>
      <c r="BK62" s="274"/>
      <c r="BL62" s="274"/>
      <c r="BM62" s="274"/>
      <c r="BN62" s="274"/>
      <c r="BO62" s="274"/>
    </row>
    <row r="63" spans="1:67" s="20" customFormat="1" ht="15.65" customHeight="1" x14ac:dyDescent="0.35">
      <c r="A63" s="125"/>
      <c r="B63" s="126"/>
      <c r="C63" s="126"/>
      <c r="D63" s="127"/>
      <c r="E63" s="127"/>
      <c r="F63" s="126"/>
      <c r="G63" s="131"/>
      <c r="H63" s="272"/>
      <c r="I63" s="272"/>
      <c r="J63" s="272"/>
      <c r="K63" s="272"/>
      <c r="L63" s="272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2"/>
      <c r="AA63" s="272"/>
      <c r="AB63" s="272"/>
      <c r="AC63" s="272"/>
      <c r="AD63" s="272"/>
      <c r="AE63" s="272"/>
      <c r="AF63" s="272"/>
      <c r="AG63" s="272"/>
      <c r="AH63" s="272"/>
      <c r="AI63" s="272"/>
      <c r="AJ63" s="272"/>
      <c r="AK63" s="272"/>
      <c r="AL63" s="272"/>
      <c r="AM63" s="272"/>
      <c r="AN63" s="272"/>
      <c r="AO63" s="272"/>
      <c r="AP63" s="272"/>
      <c r="AQ63" s="272"/>
      <c r="AR63" s="272"/>
      <c r="AS63" s="272"/>
      <c r="AT63" s="272"/>
      <c r="AU63" s="272"/>
      <c r="AV63" s="272"/>
      <c r="AW63" s="272"/>
      <c r="AX63" s="272"/>
      <c r="AY63" s="272"/>
      <c r="AZ63" s="272"/>
      <c r="BA63" s="274"/>
      <c r="BB63" s="274"/>
      <c r="BC63" s="274"/>
      <c r="BD63" s="274"/>
      <c r="BE63" s="274"/>
      <c r="BF63" s="274"/>
      <c r="BG63" s="274"/>
      <c r="BH63" s="274"/>
      <c r="BI63" s="274"/>
      <c r="BJ63" s="274"/>
      <c r="BK63" s="274"/>
      <c r="BL63" s="274"/>
      <c r="BM63" s="274"/>
      <c r="BN63" s="274"/>
      <c r="BO63" s="274"/>
    </row>
    <row r="64" spans="1:67" s="20" customFormat="1" ht="15.65" customHeight="1" x14ac:dyDescent="0.35">
      <c r="A64" s="125"/>
      <c r="B64" s="126"/>
      <c r="C64" s="126"/>
      <c r="D64" s="127"/>
      <c r="E64" s="127"/>
      <c r="F64" s="126"/>
      <c r="G64" s="131"/>
      <c r="H64" s="272"/>
      <c r="I64" s="272"/>
      <c r="J64" s="272"/>
      <c r="K64" s="272"/>
      <c r="L64" s="272"/>
      <c r="M64" s="272"/>
      <c r="N64" s="272"/>
      <c r="O64" s="272"/>
      <c r="P64" s="272"/>
      <c r="Q64" s="272"/>
      <c r="R64" s="272"/>
      <c r="S64" s="272"/>
      <c r="T64" s="272"/>
      <c r="U64" s="272"/>
      <c r="V64" s="272"/>
      <c r="W64" s="272"/>
      <c r="X64" s="272"/>
      <c r="Y64" s="272"/>
      <c r="Z64" s="272"/>
      <c r="AA64" s="272"/>
      <c r="AB64" s="272"/>
      <c r="AC64" s="272"/>
      <c r="AD64" s="272"/>
      <c r="AE64" s="272"/>
      <c r="AF64" s="272"/>
      <c r="AG64" s="272"/>
      <c r="AH64" s="272"/>
      <c r="AI64" s="272"/>
      <c r="AJ64" s="272"/>
      <c r="AK64" s="272"/>
      <c r="AL64" s="272"/>
      <c r="AM64" s="272"/>
      <c r="AN64" s="272"/>
      <c r="AO64" s="272"/>
      <c r="AP64" s="272"/>
      <c r="AQ64" s="272"/>
      <c r="AR64" s="272"/>
      <c r="AS64" s="272"/>
      <c r="AT64" s="272"/>
      <c r="AU64" s="272"/>
      <c r="AV64" s="272"/>
      <c r="AW64" s="272"/>
      <c r="AX64" s="272"/>
      <c r="AY64" s="272"/>
      <c r="AZ64" s="272"/>
      <c r="BA64" s="274"/>
      <c r="BB64" s="274"/>
      <c r="BC64" s="274"/>
      <c r="BD64" s="274"/>
      <c r="BE64" s="274"/>
      <c r="BF64" s="274"/>
      <c r="BG64" s="274"/>
      <c r="BH64" s="274"/>
      <c r="BI64" s="274"/>
      <c r="BJ64" s="274"/>
      <c r="BK64" s="274"/>
      <c r="BL64" s="274"/>
      <c r="BM64" s="274"/>
      <c r="BN64" s="274"/>
      <c r="BO64" s="274"/>
    </row>
    <row r="65" spans="1:67" s="32" customFormat="1" ht="15.65" customHeight="1" thickBot="1" x14ac:dyDescent="0.3">
      <c r="A65" s="128"/>
      <c r="B65" s="129"/>
      <c r="C65" s="129"/>
      <c r="D65" s="130"/>
      <c r="E65" s="130"/>
      <c r="F65" s="129"/>
      <c r="G65" s="132"/>
      <c r="H65" s="243"/>
      <c r="I65" s="243"/>
      <c r="J65" s="243"/>
      <c r="K65" s="243"/>
      <c r="L65" s="243"/>
      <c r="M65" s="243"/>
      <c r="N65" s="243"/>
      <c r="O65" s="243"/>
      <c r="P65" s="243"/>
      <c r="Q65" s="243"/>
      <c r="R65" s="243"/>
      <c r="S65" s="243"/>
      <c r="T65" s="243"/>
      <c r="U65" s="243"/>
      <c r="V65" s="243"/>
      <c r="W65" s="243"/>
      <c r="X65" s="243"/>
      <c r="Y65" s="243"/>
      <c r="Z65" s="243"/>
      <c r="AA65" s="243"/>
      <c r="AB65" s="243"/>
      <c r="AC65" s="243"/>
      <c r="AD65" s="243"/>
      <c r="AE65" s="243"/>
      <c r="AF65" s="243"/>
      <c r="AG65" s="243"/>
      <c r="AH65" s="243"/>
      <c r="AI65" s="243"/>
      <c r="AJ65" s="243"/>
      <c r="AK65" s="243"/>
      <c r="AL65" s="243"/>
      <c r="AM65" s="243"/>
      <c r="AN65" s="243"/>
      <c r="AO65" s="243"/>
      <c r="AP65" s="243"/>
      <c r="AQ65" s="243"/>
      <c r="AR65" s="243"/>
      <c r="AS65" s="243"/>
      <c r="AT65" s="243"/>
      <c r="AU65" s="243"/>
      <c r="AV65" s="243"/>
      <c r="AW65" s="243"/>
      <c r="AX65" s="243"/>
      <c r="AY65" s="243"/>
      <c r="AZ65" s="243"/>
      <c r="BA65" s="278"/>
      <c r="BB65" s="278"/>
      <c r="BC65" s="278"/>
      <c r="BD65" s="278"/>
      <c r="BE65" s="278"/>
      <c r="BF65" s="278"/>
      <c r="BG65" s="278"/>
      <c r="BH65" s="278"/>
      <c r="BI65" s="278"/>
      <c r="BJ65" s="278"/>
      <c r="BK65" s="278"/>
      <c r="BL65" s="278"/>
      <c r="BM65" s="278"/>
      <c r="BN65" s="278"/>
      <c r="BO65" s="278"/>
    </row>
    <row r="66" spans="1:67" s="243" customFormat="1" ht="14.15" customHeight="1" thickBot="1" x14ac:dyDescent="0.3">
      <c r="A66" s="279"/>
      <c r="B66" s="279"/>
      <c r="F66" s="280"/>
      <c r="G66" s="281"/>
    </row>
    <row r="67" spans="1:67" s="9" customFormat="1" ht="23.15" customHeight="1" thickBot="1" x14ac:dyDescent="0.4">
      <c r="A67" s="539" t="str">
        <f>"SCHEDA COSTI PERSONALE NON DIPENDENTE  "&amp;Anno_rendicontato</f>
        <v>SCHEDA COSTI PERSONALE NON DIPENDENTE  2024</v>
      </c>
      <c r="B67" s="540"/>
      <c r="C67" s="540"/>
      <c r="D67" s="540"/>
      <c r="E67" s="541"/>
      <c r="F67" s="267" t="s">
        <v>9</v>
      </c>
      <c r="G67" s="268">
        <f>SUM(G68:G76)</f>
        <v>0</v>
      </c>
      <c r="H67" s="269"/>
      <c r="I67" s="269"/>
      <c r="J67" s="269"/>
      <c r="K67" s="269"/>
      <c r="L67" s="270"/>
      <c r="M67" s="270"/>
      <c r="N67" s="270"/>
      <c r="O67" s="269"/>
      <c r="P67" s="269"/>
      <c r="Q67" s="269"/>
      <c r="R67" s="269"/>
      <c r="S67" s="269"/>
      <c r="T67" s="269"/>
      <c r="U67" s="269"/>
      <c r="V67" s="269"/>
      <c r="W67" s="269"/>
      <c r="X67" s="269"/>
      <c r="Y67" s="269"/>
      <c r="Z67" s="269"/>
      <c r="AA67" s="269"/>
      <c r="AB67" s="269"/>
      <c r="AC67" s="269"/>
      <c r="AD67" s="269"/>
      <c r="AE67" s="269"/>
      <c r="AF67" s="269"/>
      <c r="AG67" s="269"/>
      <c r="AH67" s="269"/>
      <c r="AI67" s="269"/>
      <c r="AJ67" s="269"/>
      <c r="AK67" s="269"/>
      <c r="AL67" s="269"/>
      <c r="AM67" s="269"/>
      <c r="AN67" s="269"/>
      <c r="AO67" s="269"/>
      <c r="AP67" s="269"/>
      <c r="AQ67" s="269"/>
      <c r="AR67" s="269"/>
      <c r="AS67" s="269"/>
      <c r="AT67" s="269"/>
      <c r="AU67" s="269"/>
      <c r="AV67" s="269"/>
      <c r="AW67" s="269"/>
      <c r="AX67" s="269"/>
      <c r="AY67" s="269"/>
      <c r="AZ67" s="269"/>
      <c r="BA67" s="271"/>
      <c r="BB67" s="271"/>
      <c r="BC67" s="271"/>
      <c r="BD67" s="271"/>
      <c r="BE67" s="271"/>
      <c r="BF67" s="271"/>
      <c r="BG67" s="271"/>
      <c r="BH67" s="271"/>
      <c r="BI67" s="271"/>
      <c r="BJ67" s="271"/>
      <c r="BK67" s="271"/>
      <c r="BL67" s="271"/>
      <c r="BM67" s="271"/>
      <c r="BN67" s="271"/>
      <c r="BO67" s="271"/>
    </row>
    <row r="68" spans="1:67" s="20" customFormat="1" ht="20.149999999999999" customHeight="1" thickBot="1" x14ac:dyDescent="0.3">
      <c r="A68" s="533" t="s">
        <v>119</v>
      </c>
      <c r="B68" s="534"/>
      <c r="C68" s="534"/>
      <c r="D68" s="534"/>
      <c r="E68" s="534"/>
      <c r="F68" s="534"/>
      <c r="G68" s="535"/>
      <c r="H68" s="272"/>
      <c r="I68" s="272"/>
      <c r="J68" s="243"/>
      <c r="K68" s="243"/>
      <c r="L68" s="272"/>
      <c r="M68" s="272"/>
      <c r="N68" s="272"/>
      <c r="O68" s="272"/>
      <c r="P68" s="273"/>
      <c r="Q68" s="272"/>
      <c r="R68" s="272"/>
      <c r="S68" s="272"/>
      <c r="T68" s="272"/>
      <c r="U68" s="272"/>
      <c r="V68" s="272"/>
      <c r="W68" s="272"/>
      <c r="X68" s="272"/>
      <c r="Y68" s="272"/>
      <c r="Z68" s="272"/>
      <c r="AA68" s="272"/>
      <c r="AB68" s="272"/>
      <c r="AC68" s="272"/>
      <c r="AD68" s="272"/>
      <c r="AE68" s="272"/>
      <c r="AF68" s="272"/>
      <c r="AG68" s="272"/>
      <c r="AH68" s="272"/>
      <c r="AI68" s="272"/>
      <c r="AJ68" s="272"/>
      <c r="AK68" s="272"/>
      <c r="AL68" s="272"/>
      <c r="AM68" s="272"/>
      <c r="AN68" s="272"/>
      <c r="AO68" s="272"/>
      <c r="AP68" s="272"/>
      <c r="AQ68" s="272"/>
      <c r="AR68" s="272"/>
      <c r="AS68" s="272"/>
      <c r="AT68" s="272"/>
      <c r="AU68" s="272"/>
      <c r="AV68" s="272"/>
      <c r="AW68" s="272"/>
      <c r="AX68" s="272"/>
      <c r="AY68" s="272"/>
      <c r="AZ68" s="272"/>
      <c r="BA68" s="274"/>
      <c r="BB68" s="274"/>
      <c r="BC68" s="274"/>
      <c r="BD68" s="274"/>
      <c r="BE68" s="274"/>
      <c r="BF68" s="274"/>
      <c r="BG68" s="274"/>
      <c r="BH68" s="274"/>
      <c r="BI68" s="274"/>
      <c r="BJ68" s="274"/>
      <c r="BK68" s="274"/>
      <c r="BL68" s="274"/>
      <c r="BM68" s="274"/>
      <c r="BN68" s="274"/>
      <c r="BO68" s="274"/>
    </row>
    <row r="69" spans="1:67" s="20" customFormat="1" ht="42.65" customHeight="1" thickBot="1" x14ac:dyDescent="0.4">
      <c r="A69" s="275" t="s">
        <v>35</v>
      </c>
      <c r="B69" s="17" t="s">
        <v>36</v>
      </c>
      <c r="C69" s="17" t="s">
        <v>37</v>
      </c>
      <c r="D69" s="17" t="s">
        <v>38</v>
      </c>
      <c r="E69" s="276" t="s">
        <v>39</v>
      </c>
      <c r="F69" s="17" t="s">
        <v>40</v>
      </c>
      <c r="G69" s="277" t="s">
        <v>41</v>
      </c>
      <c r="H69" s="272"/>
      <c r="I69" s="272"/>
      <c r="J69" s="272"/>
      <c r="K69" s="272"/>
      <c r="L69" s="272"/>
      <c r="M69" s="272"/>
      <c r="N69" s="272"/>
      <c r="O69" s="272"/>
      <c r="P69" s="272"/>
      <c r="Q69" s="272"/>
      <c r="R69" s="272"/>
      <c r="S69" s="272"/>
      <c r="T69" s="272"/>
      <c r="U69" s="272"/>
      <c r="V69" s="272"/>
      <c r="W69" s="272"/>
      <c r="X69" s="272"/>
      <c r="Y69" s="272"/>
      <c r="Z69" s="272"/>
      <c r="AA69" s="272"/>
      <c r="AB69" s="272"/>
      <c r="AC69" s="272"/>
      <c r="AD69" s="272"/>
      <c r="AE69" s="272"/>
      <c r="AF69" s="272"/>
      <c r="AG69" s="272"/>
      <c r="AH69" s="272"/>
      <c r="AI69" s="272"/>
      <c r="AJ69" s="272"/>
      <c r="AK69" s="272"/>
      <c r="AL69" s="272"/>
      <c r="AM69" s="272"/>
      <c r="AN69" s="272"/>
      <c r="AO69" s="272"/>
      <c r="AP69" s="272"/>
      <c r="AQ69" s="272"/>
      <c r="AR69" s="272"/>
      <c r="AS69" s="272"/>
      <c r="AT69" s="272"/>
      <c r="AU69" s="272"/>
      <c r="AV69" s="272"/>
      <c r="AW69" s="272"/>
      <c r="AX69" s="272"/>
      <c r="AY69" s="272"/>
      <c r="AZ69" s="272"/>
      <c r="BA69" s="274"/>
      <c r="BB69" s="274"/>
      <c r="BC69" s="274"/>
      <c r="BD69" s="274"/>
      <c r="BE69" s="274"/>
      <c r="BF69" s="274"/>
      <c r="BG69" s="274"/>
      <c r="BH69" s="274"/>
      <c r="BI69" s="274"/>
      <c r="BJ69" s="274"/>
      <c r="BK69" s="274"/>
      <c r="BL69" s="274"/>
      <c r="BM69" s="274"/>
      <c r="BN69" s="274"/>
      <c r="BO69" s="274"/>
    </row>
    <row r="70" spans="1:67" s="32" customFormat="1" ht="16" customHeight="1" x14ac:dyDescent="0.25">
      <c r="A70" s="125"/>
      <c r="B70" s="126"/>
      <c r="C70" s="126"/>
      <c r="D70" s="127"/>
      <c r="E70" s="127"/>
      <c r="F70" s="126"/>
      <c r="G70" s="131"/>
      <c r="H70" s="243"/>
      <c r="I70" s="243"/>
      <c r="J70" s="243"/>
      <c r="K70" s="243"/>
      <c r="L70" s="243"/>
      <c r="M70" s="243"/>
      <c r="N70" s="243"/>
      <c r="O70" s="243"/>
      <c r="P70" s="243"/>
      <c r="Q70" s="243"/>
      <c r="R70" s="243"/>
      <c r="S70" s="243"/>
      <c r="T70" s="243"/>
      <c r="U70" s="243"/>
      <c r="V70" s="243"/>
      <c r="W70" s="243"/>
      <c r="X70" s="243"/>
      <c r="Y70" s="243"/>
      <c r="Z70" s="243"/>
      <c r="AA70" s="243"/>
      <c r="AB70" s="243"/>
      <c r="AC70" s="243"/>
      <c r="AD70" s="243"/>
      <c r="AE70" s="243"/>
      <c r="AF70" s="243"/>
      <c r="AG70" s="243"/>
      <c r="AH70" s="243"/>
      <c r="AI70" s="243"/>
      <c r="AJ70" s="243"/>
      <c r="AK70" s="243"/>
      <c r="AL70" s="243"/>
      <c r="AM70" s="243"/>
      <c r="AN70" s="243"/>
      <c r="AO70" s="243"/>
      <c r="AP70" s="243"/>
      <c r="AQ70" s="243"/>
      <c r="AR70" s="243"/>
      <c r="AS70" s="243"/>
      <c r="AT70" s="243"/>
      <c r="AU70" s="243"/>
      <c r="AV70" s="243"/>
      <c r="AW70" s="243"/>
      <c r="AX70" s="243"/>
      <c r="AY70" s="243"/>
      <c r="AZ70" s="243"/>
      <c r="BA70" s="278"/>
      <c r="BB70" s="278"/>
      <c r="BC70" s="278"/>
      <c r="BD70" s="278"/>
      <c r="BE70" s="278"/>
      <c r="BF70" s="278"/>
      <c r="BG70" s="278"/>
      <c r="BH70" s="278"/>
      <c r="BI70" s="278"/>
      <c r="BJ70" s="278"/>
      <c r="BK70" s="278"/>
      <c r="BL70" s="278"/>
      <c r="BM70" s="278"/>
      <c r="BN70" s="278"/>
      <c r="BO70" s="278"/>
    </row>
    <row r="71" spans="1:67" s="32" customFormat="1" ht="16" customHeight="1" x14ac:dyDescent="0.25">
      <c r="A71" s="125"/>
      <c r="B71" s="126"/>
      <c r="C71" s="126"/>
      <c r="D71" s="127"/>
      <c r="E71" s="127"/>
      <c r="F71" s="126"/>
      <c r="G71" s="131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/>
      <c r="AD71" s="243"/>
      <c r="AE71" s="243"/>
      <c r="AF71" s="243"/>
      <c r="AG71" s="243"/>
      <c r="AH71" s="243"/>
      <c r="AI71" s="243"/>
      <c r="AJ71" s="243"/>
      <c r="AK71" s="243"/>
      <c r="AL71" s="243"/>
      <c r="AM71" s="243"/>
      <c r="AN71" s="243"/>
      <c r="AO71" s="243"/>
      <c r="AP71" s="243"/>
      <c r="AQ71" s="243"/>
      <c r="AR71" s="243"/>
      <c r="AS71" s="243"/>
      <c r="AT71" s="243"/>
      <c r="AU71" s="243"/>
      <c r="AV71" s="243"/>
      <c r="AW71" s="243"/>
      <c r="AX71" s="243"/>
      <c r="AY71" s="243"/>
      <c r="AZ71" s="243"/>
      <c r="BA71" s="278"/>
      <c r="BB71" s="278"/>
      <c r="BC71" s="278"/>
      <c r="BD71" s="278"/>
      <c r="BE71" s="278"/>
      <c r="BF71" s="278"/>
      <c r="BG71" s="278"/>
      <c r="BH71" s="278"/>
      <c r="BI71" s="278"/>
      <c r="BJ71" s="278"/>
      <c r="BK71" s="278"/>
      <c r="BL71" s="278"/>
      <c r="BM71" s="278"/>
      <c r="BN71" s="278"/>
      <c r="BO71" s="278"/>
    </row>
    <row r="72" spans="1:67" s="32" customFormat="1" ht="16" customHeight="1" x14ac:dyDescent="0.25">
      <c r="A72" s="125"/>
      <c r="B72" s="126"/>
      <c r="C72" s="126"/>
      <c r="D72" s="127"/>
      <c r="E72" s="127"/>
      <c r="F72" s="126"/>
      <c r="G72" s="131"/>
      <c r="H72" s="243"/>
      <c r="I72" s="243"/>
      <c r="J72" s="243"/>
      <c r="K72" s="243"/>
      <c r="L72" s="243"/>
      <c r="M72" s="243"/>
      <c r="N72" s="243"/>
      <c r="O72" s="243"/>
      <c r="P72" s="243"/>
      <c r="Q72" s="243"/>
      <c r="R72" s="243"/>
      <c r="S72" s="243"/>
      <c r="T72" s="243"/>
      <c r="U72" s="243"/>
      <c r="V72" s="243"/>
      <c r="W72" s="243"/>
      <c r="X72" s="243"/>
      <c r="Y72" s="243"/>
      <c r="Z72" s="243"/>
      <c r="AA72" s="243"/>
      <c r="AB72" s="243"/>
      <c r="AC72" s="243"/>
      <c r="AD72" s="243"/>
      <c r="AE72" s="243"/>
      <c r="AF72" s="243"/>
      <c r="AG72" s="243"/>
      <c r="AH72" s="243"/>
      <c r="AI72" s="243"/>
      <c r="AJ72" s="243"/>
      <c r="AK72" s="243"/>
      <c r="AL72" s="243"/>
      <c r="AM72" s="243"/>
      <c r="AN72" s="243"/>
      <c r="AO72" s="243"/>
      <c r="AP72" s="243"/>
      <c r="AQ72" s="243"/>
      <c r="AR72" s="243"/>
      <c r="AS72" s="243"/>
      <c r="AT72" s="243"/>
      <c r="AU72" s="243"/>
      <c r="AV72" s="243"/>
      <c r="AW72" s="243"/>
      <c r="AX72" s="243"/>
      <c r="AY72" s="243"/>
      <c r="AZ72" s="243"/>
      <c r="BA72" s="278"/>
      <c r="BB72" s="278"/>
      <c r="BC72" s="278"/>
      <c r="BD72" s="278"/>
      <c r="BE72" s="278"/>
      <c r="BF72" s="278"/>
      <c r="BG72" s="278"/>
      <c r="BH72" s="278"/>
      <c r="BI72" s="278"/>
      <c r="BJ72" s="278"/>
      <c r="BK72" s="278"/>
      <c r="BL72" s="278"/>
      <c r="BM72" s="278"/>
      <c r="BN72" s="278"/>
      <c r="BO72" s="278"/>
    </row>
    <row r="73" spans="1:67" s="20" customFormat="1" ht="16" customHeight="1" x14ac:dyDescent="0.35">
      <c r="A73" s="125"/>
      <c r="B73" s="126"/>
      <c r="C73" s="126"/>
      <c r="D73" s="127"/>
      <c r="E73" s="127"/>
      <c r="F73" s="126"/>
      <c r="G73" s="131"/>
      <c r="H73" s="272"/>
      <c r="I73" s="272"/>
      <c r="J73" s="272"/>
      <c r="K73" s="272"/>
      <c r="L73" s="272"/>
      <c r="M73" s="272"/>
      <c r="N73" s="272"/>
      <c r="O73" s="272"/>
      <c r="P73" s="272"/>
      <c r="Q73" s="272"/>
      <c r="R73" s="272"/>
      <c r="S73" s="272"/>
      <c r="T73" s="272"/>
      <c r="U73" s="272"/>
      <c r="V73" s="272"/>
      <c r="W73" s="272"/>
      <c r="X73" s="272"/>
      <c r="Y73" s="272"/>
      <c r="Z73" s="272"/>
      <c r="AA73" s="272"/>
      <c r="AB73" s="272"/>
      <c r="AC73" s="272"/>
      <c r="AD73" s="272"/>
      <c r="AE73" s="272"/>
      <c r="AF73" s="272"/>
      <c r="AG73" s="272"/>
      <c r="AH73" s="272"/>
      <c r="AI73" s="272"/>
      <c r="AJ73" s="272"/>
      <c r="AK73" s="272"/>
      <c r="AL73" s="272"/>
      <c r="AM73" s="272"/>
      <c r="AN73" s="272"/>
      <c r="AO73" s="272"/>
      <c r="AP73" s="272"/>
      <c r="AQ73" s="272"/>
      <c r="AR73" s="272"/>
      <c r="AS73" s="272"/>
      <c r="AT73" s="272"/>
      <c r="AU73" s="272"/>
      <c r="AV73" s="272"/>
      <c r="AW73" s="272"/>
      <c r="AX73" s="272"/>
      <c r="AY73" s="272"/>
      <c r="AZ73" s="272"/>
      <c r="BA73" s="274"/>
      <c r="BB73" s="274"/>
      <c r="BC73" s="274"/>
      <c r="BD73" s="274"/>
      <c r="BE73" s="274"/>
      <c r="BF73" s="274"/>
      <c r="BG73" s="274"/>
      <c r="BH73" s="274"/>
      <c r="BI73" s="274"/>
      <c r="BJ73" s="274"/>
      <c r="BK73" s="274"/>
      <c r="BL73" s="274"/>
      <c r="BM73" s="274"/>
      <c r="BN73" s="274"/>
      <c r="BO73" s="274"/>
    </row>
    <row r="74" spans="1:67" s="20" customFormat="1" ht="16" customHeight="1" x14ac:dyDescent="0.35">
      <c r="A74" s="125"/>
      <c r="B74" s="126"/>
      <c r="C74" s="126"/>
      <c r="D74" s="127"/>
      <c r="E74" s="127"/>
      <c r="F74" s="126"/>
      <c r="G74" s="131"/>
      <c r="H74" s="272"/>
      <c r="I74" s="272"/>
      <c r="J74" s="272"/>
      <c r="K74" s="272"/>
      <c r="L74" s="272"/>
      <c r="M74" s="272"/>
      <c r="N74" s="272"/>
      <c r="O74" s="272"/>
      <c r="P74" s="272"/>
      <c r="Q74" s="272"/>
      <c r="R74" s="272"/>
      <c r="S74" s="272"/>
      <c r="T74" s="272"/>
      <c r="U74" s="272"/>
      <c r="V74" s="272"/>
      <c r="W74" s="272"/>
      <c r="X74" s="272"/>
      <c r="Y74" s="272"/>
      <c r="Z74" s="272"/>
      <c r="AA74" s="272"/>
      <c r="AB74" s="272"/>
      <c r="AC74" s="272"/>
      <c r="AD74" s="272"/>
      <c r="AE74" s="272"/>
      <c r="AF74" s="272"/>
      <c r="AG74" s="272"/>
      <c r="AH74" s="272"/>
      <c r="AI74" s="272"/>
      <c r="AJ74" s="272"/>
      <c r="AK74" s="272"/>
      <c r="AL74" s="272"/>
      <c r="AM74" s="272"/>
      <c r="AN74" s="272"/>
      <c r="AO74" s="272"/>
      <c r="AP74" s="272"/>
      <c r="AQ74" s="272"/>
      <c r="AR74" s="272"/>
      <c r="AS74" s="272"/>
      <c r="AT74" s="272"/>
      <c r="AU74" s="272"/>
      <c r="AV74" s="272"/>
      <c r="AW74" s="272"/>
      <c r="AX74" s="272"/>
      <c r="AY74" s="272"/>
      <c r="AZ74" s="272"/>
      <c r="BA74" s="274"/>
      <c r="BB74" s="274"/>
      <c r="BC74" s="274"/>
      <c r="BD74" s="274"/>
      <c r="BE74" s="274"/>
      <c r="BF74" s="274"/>
      <c r="BG74" s="274"/>
      <c r="BH74" s="274"/>
      <c r="BI74" s="274"/>
      <c r="BJ74" s="274"/>
      <c r="BK74" s="274"/>
      <c r="BL74" s="274"/>
      <c r="BM74" s="274"/>
      <c r="BN74" s="274"/>
      <c r="BO74" s="274"/>
    </row>
    <row r="75" spans="1:67" s="20" customFormat="1" ht="16" customHeight="1" x14ac:dyDescent="0.35">
      <c r="A75" s="125"/>
      <c r="B75" s="126"/>
      <c r="C75" s="126"/>
      <c r="D75" s="127"/>
      <c r="E75" s="127"/>
      <c r="F75" s="126"/>
      <c r="G75" s="131"/>
      <c r="H75" s="272"/>
      <c r="I75" s="272"/>
      <c r="J75" s="272"/>
      <c r="K75" s="272"/>
      <c r="L75" s="272"/>
      <c r="M75" s="272"/>
      <c r="N75" s="272"/>
      <c r="O75" s="272"/>
      <c r="P75" s="272"/>
      <c r="Q75" s="272"/>
      <c r="R75" s="272"/>
      <c r="S75" s="272"/>
      <c r="T75" s="272"/>
      <c r="U75" s="272"/>
      <c r="V75" s="272"/>
      <c r="W75" s="272"/>
      <c r="X75" s="272"/>
      <c r="Y75" s="272"/>
      <c r="Z75" s="272"/>
      <c r="AA75" s="272"/>
      <c r="AB75" s="272"/>
      <c r="AC75" s="272"/>
      <c r="AD75" s="272"/>
      <c r="AE75" s="272"/>
      <c r="AF75" s="272"/>
      <c r="AG75" s="272"/>
      <c r="AH75" s="272"/>
      <c r="AI75" s="272"/>
      <c r="AJ75" s="272"/>
      <c r="AK75" s="272"/>
      <c r="AL75" s="272"/>
      <c r="AM75" s="272"/>
      <c r="AN75" s="272"/>
      <c r="AO75" s="272"/>
      <c r="AP75" s="272"/>
      <c r="AQ75" s="272"/>
      <c r="AR75" s="272"/>
      <c r="AS75" s="272"/>
      <c r="AT75" s="272"/>
      <c r="AU75" s="272"/>
      <c r="AV75" s="272"/>
      <c r="AW75" s="272"/>
      <c r="AX75" s="272"/>
      <c r="AY75" s="272"/>
      <c r="AZ75" s="272"/>
      <c r="BA75" s="274"/>
      <c r="BB75" s="274"/>
      <c r="BC75" s="274"/>
      <c r="BD75" s="274"/>
      <c r="BE75" s="274"/>
      <c r="BF75" s="274"/>
      <c r="BG75" s="274"/>
      <c r="BH75" s="274"/>
      <c r="BI75" s="274"/>
      <c r="BJ75" s="274"/>
      <c r="BK75" s="274"/>
      <c r="BL75" s="274"/>
      <c r="BM75" s="274"/>
      <c r="BN75" s="274"/>
      <c r="BO75" s="274"/>
    </row>
    <row r="76" spans="1:67" s="32" customFormat="1" ht="16" customHeight="1" thickBot="1" x14ac:dyDescent="0.3">
      <c r="A76" s="128"/>
      <c r="B76" s="129"/>
      <c r="C76" s="129"/>
      <c r="D76" s="130"/>
      <c r="E76" s="130"/>
      <c r="F76" s="129"/>
      <c r="G76" s="132"/>
      <c r="H76" s="243"/>
      <c r="I76" s="243"/>
      <c r="J76" s="243"/>
      <c r="K76" s="243"/>
      <c r="L76" s="243"/>
      <c r="M76" s="243"/>
      <c r="N76" s="243"/>
      <c r="O76" s="243"/>
      <c r="P76" s="243"/>
      <c r="Q76" s="243"/>
      <c r="R76" s="243"/>
      <c r="S76" s="243"/>
      <c r="T76" s="243"/>
      <c r="U76" s="243"/>
      <c r="V76" s="243"/>
      <c r="W76" s="243"/>
      <c r="X76" s="243"/>
      <c r="Y76" s="243"/>
      <c r="Z76" s="243"/>
      <c r="AA76" s="243"/>
      <c r="AB76" s="243"/>
      <c r="AC76" s="243"/>
      <c r="AD76" s="243"/>
      <c r="AE76" s="243"/>
      <c r="AF76" s="243"/>
      <c r="AG76" s="243"/>
      <c r="AH76" s="243"/>
      <c r="AI76" s="243"/>
      <c r="AJ76" s="243"/>
      <c r="AK76" s="243"/>
      <c r="AL76" s="243"/>
      <c r="AM76" s="243"/>
      <c r="AN76" s="243"/>
      <c r="AO76" s="243"/>
      <c r="AP76" s="243"/>
      <c r="AQ76" s="243"/>
      <c r="AR76" s="243"/>
      <c r="AS76" s="243"/>
      <c r="AT76" s="243"/>
      <c r="AU76" s="243"/>
      <c r="AV76" s="243"/>
      <c r="AW76" s="243"/>
      <c r="AX76" s="243"/>
      <c r="AY76" s="243"/>
      <c r="AZ76" s="243"/>
      <c r="BA76" s="278"/>
      <c r="BB76" s="278"/>
      <c r="BC76" s="278"/>
      <c r="BD76" s="278"/>
      <c r="BE76" s="278"/>
      <c r="BF76" s="278"/>
      <c r="BG76" s="278"/>
      <c r="BH76" s="278"/>
      <c r="BI76" s="278"/>
      <c r="BJ76" s="278"/>
      <c r="BK76" s="278"/>
      <c r="BL76" s="278"/>
      <c r="BM76" s="278"/>
      <c r="BN76" s="278"/>
      <c r="BO76" s="278"/>
    </row>
    <row r="77" spans="1:67" s="243" customFormat="1" ht="20.149999999999999" customHeight="1" thickBot="1" x14ac:dyDescent="0.3">
      <c r="A77" s="279"/>
      <c r="B77" s="279"/>
      <c r="F77" s="282" t="s">
        <v>9</v>
      </c>
      <c r="G77" s="283">
        <f>SUM(G68:G76)</f>
        <v>0</v>
      </c>
    </row>
    <row r="78" spans="1:67" s="241" customFormat="1" x14ac:dyDescent="0.35">
      <c r="G78" s="266"/>
    </row>
    <row r="79" spans="1:67" s="241" customFormat="1" x14ac:dyDescent="0.35">
      <c r="G79" s="266"/>
    </row>
    <row r="80" spans="1:67" s="241" customFormat="1" x14ac:dyDescent="0.35">
      <c r="G80" s="266"/>
    </row>
    <row r="81" spans="7:7" s="241" customFormat="1" x14ac:dyDescent="0.35">
      <c r="G81" s="266"/>
    </row>
    <row r="82" spans="7:7" s="241" customFormat="1" x14ac:dyDescent="0.35">
      <c r="G82" s="266"/>
    </row>
    <row r="83" spans="7:7" s="241" customFormat="1" x14ac:dyDescent="0.35">
      <c r="G83" s="266"/>
    </row>
    <row r="84" spans="7:7" s="241" customFormat="1" x14ac:dyDescent="0.35">
      <c r="G84" s="266"/>
    </row>
    <row r="85" spans="7:7" s="241" customFormat="1" x14ac:dyDescent="0.35">
      <c r="G85" s="266"/>
    </row>
    <row r="86" spans="7:7" s="241" customFormat="1" x14ac:dyDescent="0.35">
      <c r="G86" s="266"/>
    </row>
    <row r="87" spans="7:7" s="241" customFormat="1" x14ac:dyDescent="0.35">
      <c r="G87" s="266"/>
    </row>
    <row r="88" spans="7:7" s="241" customFormat="1" x14ac:dyDescent="0.35">
      <c r="G88" s="266"/>
    </row>
    <row r="89" spans="7:7" s="241" customFormat="1" x14ac:dyDescent="0.35">
      <c r="G89" s="266"/>
    </row>
    <row r="90" spans="7:7" s="241" customFormat="1" x14ac:dyDescent="0.35">
      <c r="G90" s="266"/>
    </row>
    <row r="91" spans="7:7" s="241" customFormat="1" x14ac:dyDescent="0.35">
      <c r="G91" s="266"/>
    </row>
    <row r="92" spans="7:7" s="241" customFormat="1" x14ac:dyDescent="0.35">
      <c r="G92" s="266"/>
    </row>
    <row r="93" spans="7:7" s="241" customFormat="1" x14ac:dyDescent="0.35">
      <c r="G93" s="266"/>
    </row>
    <row r="94" spans="7:7" s="241" customFormat="1" x14ac:dyDescent="0.35">
      <c r="G94" s="266"/>
    </row>
    <row r="95" spans="7:7" s="241" customFormat="1" x14ac:dyDescent="0.35">
      <c r="G95" s="266"/>
    </row>
    <row r="96" spans="7:7" s="241" customFormat="1" x14ac:dyDescent="0.35">
      <c r="G96" s="266"/>
    </row>
    <row r="97" spans="7:7" s="241" customFormat="1" x14ac:dyDescent="0.35">
      <c r="G97" s="266"/>
    </row>
    <row r="98" spans="7:7" s="241" customFormat="1" x14ac:dyDescent="0.35">
      <c r="G98" s="266"/>
    </row>
    <row r="99" spans="7:7" s="241" customFormat="1" x14ac:dyDescent="0.35">
      <c r="G99" s="266"/>
    </row>
    <row r="100" spans="7:7" s="241" customFormat="1" x14ac:dyDescent="0.35">
      <c r="G100" s="266"/>
    </row>
    <row r="101" spans="7:7" s="241" customFormat="1" x14ac:dyDescent="0.35">
      <c r="G101" s="266"/>
    </row>
    <row r="102" spans="7:7" s="241" customFormat="1" x14ac:dyDescent="0.35">
      <c r="G102" s="266"/>
    </row>
    <row r="103" spans="7:7" s="241" customFormat="1" x14ac:dyDescent="0.35">
      <c r="G103" s="266"/>
    </row>
    <row r="104" spans="7:7" s="241" customFormat="1" x14ac:dyDescent="0.35">
      <c r="G104" s="266"/>
    </row>
    <row r="105" spans="7:7" s="241" customFormat="1" x14ac:dyDescent="0.35">
      <c r="G105" s="266"/>
    </row>
    <row r="106" spans="7:7" s="241" customFormat="1" x14ac:dyDescent="0.35">
      <c r="G106" s="266"/>
    </row>
    <row r="107" spans="7:7" s="241" customFormat="1" x14ac:dyDescent="0.35">
      <c r="G107" s="266"/>
    </row>
    <row r="108" spans="7:7" s="241" customFormat="1" x14ac:dyDescent="0.35">
      <c r="G108" s="266"/>
    </row>
    <row r="109" spans="7:7" s="241" customFormat="1" x14ac:dyDescent="0.35">
      <c r="G109" s="266"/>
    </row>
    <row r="110" spans="7:7" s="241" customFormat="1" x14ac:dyDescent="0.35">
      <c r="G110" s="266"/>
    </row>
    <row r="111" spans="7:7" s="241" customFormat="1" x14ac:dyDescent="0.35">
      <c r="G111" s="266"/>
    </row>
    <row r="112" spans="7:7" s="241" customFormat="1" x14ac:dyDescent="0.35">
      <c r="G112" s="266"/>
    </row>
    <row r="113" spans="7:7" s="241" customFormat="1" x14ac:dyDescent="0.35">
      <c r="G113" s="266"/>
    </row>
    <row r="114" spans="7:7" s="241" customFormat="1" x14ac:dyDescent="0.35">
      <c r="G114" s="266"/>
    </row>
    <row r="115" spans="7:7" s="241" customFormat="1" x14ac:dyDescent="0.35">
      <c r="G115" s="266"/>
    </row>
    <row r="116" spans="7:7" s="241" customFormat="1" x14ac:dyDescent="0.35">
      <c r="G116" s="266"/>
    </row>
    <row r="117" spans="7:7" s="241" customFormat="1" x14ac:dyDescent="0.35">
      <c r="G117" s="266"/>
    </row>
    <row r="118" spans="7:7" s="241" customFormat="1" x14ac:dyDescent="0.35">
      <c r="G118" s="266"/>
    </row>
    <row r="119" spans="7:7" s="241" customFormat="1" x14ac:dyDescent="0.35">
      <c r="G119" s="266"/>
    </row>
    <row r="120" spans="7:7" s="241" customFormat="1" x14ac:dyDescent="0.35">
      <c r="G120" s="266"/>
    </row>
    <row r="121" spans="7:7" s="241" customFormat="1" x14ac:dyDescent="0.35">
      <c r="G121" s="266"/>
    </row>
    <row r="122" spans="7:7" s="241" customFormat="1" x14ac:dyDescent="0.35">
      <c r="G122" s="266"/>
    </row>
    <row r="123" spans="7:7" s="241" customFormat="1" x14ac:dyDescent="0.35">
      <c r="G123" s="266"/>
    </row>
    <row r="124" spans="7:7" s="241" customFormat="1" x14ac:dyDescent="0.35">
      <c r="G124" s="266"/>
    </row>
    <row r="125" spans="7:7" s="241" customFormat="1" x14ac:dyDescent="0.35">
      <c r="G125" s="266"/>
    </row>
    <row r="126" spans="7:7" s="241" customFormat="1" x14ac:dyDescent="0.35">
      <c r="G126" s="266"/>
    </row>
    <row r="127" spans="7:7" s="241" customFormat="1" x14ac:dyDescent="0.35">
      <c r="G127" s="266"/>
    </row>
    <row r="128" spans="7:7" s="241" customFormat="1" x14ac:dyDescent="0.35">
      <c r="G128" s="266"/>
    </row>
    <row r="129" spans="7:7" s="241" customFormat="1" x14ac:dyDescent="0.35">
      <c r="G129" s="266"/>
    </row>
    <row r="130" spans="7:7" s="241" customFormat="1" x14ac:dyDescent="0.35">
      <c r="G130" s="266"/>
    </row>
    <row r="131" spans="7:7" s="241" customFormat="1" x14ac:dyDescent="0.35">
      <c r="G131" s="266"/>
    </row>
    <row r="132" spans="7:7" s="241" customFormat="1" x14ac:dyDescent="0.35">
      <c r="G132" s="266"/>
    </row>
    <row r="133" spans="7:7" s="241" customFormat="1" x14ac:dyDescent="0.35">
      <c r="G133" s="266"/>
    </row>
    <row r="134" spans="7:7" s="241" customFormat="1" x14ac:dyDescent="0.35">
      <c r="G134" s="266"/>
    </row>
    <row r="135" spans="7:7" s="241" customFormat="1" x14ac:dyDescent="0.35">
      <c r="G135" s="266"/>
    </row>
    <row r="136" spans="7:7" s="241" customFormat="1" x14ac:dyDescent="0.35">
      <c r="G136" s="266"/>
    </row>
    <row r="137" spans="7:7" s="241" customFormat="1" x14ac:dyDescent="0.35">
      <c r="G137" s="266"/>
    </row>
    <row r="138" spans="7:7" s="241" customFormat="1" x14ac:dyDescent="0.35">
      <c r="G138" s="266"/>
    </row>
    <row r="139" spans="7:7" s="241" customFormat="1" x14ac:dyDescent="0.35">
      <c r="G139" s="266"/>
    </row>
    <row r="140" spans="7:7" s="241" customFormat="1" x14ac:dyDescent="0.35">
      <c r="G140" s="266"/>
    </row>
    <row r="141" spans="7:7" s="241" customFormat="1" x14ac:dyDescent="0.35">
      <c r="G141" s="266"/>
    </row>
    <row r="142" spans="7:7" s="241" customFormat="1" x14ac:dyDescent="0.35">
      <c r="G142" s="266"/>
    </row>
    <row r="143" spans="7:7" s="241" customFormat="1" x14ac:dyDescent="0.35">
      <c r="G143" s="266"/>
    </row>
    <row r="144" spans="7:7" s="241" customFormat="1" x14ac:dyDescent="0.35">
      <c r="G144" s="266"/>
    </row>
    <row r="145" spans="7:7" s="241" customFormat="1" x14ac:dyDescent="0.35">
      <c r="G145" s="266"/>
    </row>
    <row r="146" spans="7:7" s="241" customFormat="1" x14ac:dyDescent="0.35">
      <c r="G146" s="266"/>
    </row>
    <row r="147" spans="7:7" s="241" customFormat="1" x14ac:dyDescent="0.35">
      <c r="G147" s="266"/>
    </row>
    <row r="148" spans="7:7" s="241" customFormat="1" x14ac:dyDescent="0.35">
      <c r="G148" s="266"/>
    </row>
    <row r="149" spans="7:7" s="241" customFormat="1" x14ac:dyDescent="0.35">
      <c r="G149" s="266"/>
    </row>
    <row r="150" spans="7:7" s="241" customFormat="1" x14ac:dyDescent="0.35">
      <c r="G150" s="266"/>
    </row>
    <row r="151" spans="7:7" s="241" customFormat="1" x14ac:dyDescent="0.35">
      <c r="G151" s="266"/>
    </row>
    <row r="152" spans="7:7" s="241" customFormat="1" x14ac:dyDescent="0.35">
      <c r="G152" s="266"/>
    </row>
    <row r="153" spans="7:7" s="241" customFormat="1" x14ac:dyDescent="0.35">
      <c r="G153" s="266"/>
    </row>
    <row r="154" spans="7:7" s="241" customFormat="1" x14ac:dyDescent="0.35">
      <c r="G154" s="266"/>
    </row>
    <row r="155" spans="7:7" s="241" customFormat="1" x14ac:dyDescent="0.35">
      <c r="G155" s="266"/>
    </row>
    <row r="156" spans="7:7" s="241" customFormat="1" x14ac:dyDescent="0.35">
      <c r="G156" s="266"/>
    </row>
    <row r="157" spans="7:7" s="241" customFormat="1" x14ac:dyDescent="0.35">
      <c r="G157" s="266"/>
    </row>
    <row r="158" spans="7:7" s="241" customFormat="1" x14ac:dyDescent="0.35">
      <c r="G158" s="266"/>
    </row>
    <row r="159" spans="7:7" s="241" customFormat="1" x14ac:dyDescent="0.35">
      <c r="G159" s="266"/>
    </row>
    <row r="160" spans="7:7" s="241" customFormat="1" x14ac:dyDescent="0.35">
      <c r="G160" s="266"/>
    </row>
    <row r="161" spans="7:7" s="241" customFormat="1" x14ac:dyDescent="0.35">
      <c r="G161" s="266"/>
    </row>
    <row r="162" spans="7:7" s="241" customFormat="1" x14ac:dyDescent="0.35">
      <c r="G162" s="266"/>
    </row>
    <row r="163" spans="7:7" s="241" customFormat="1" x14ac:dyDescent="0.35">
      <c r="G163" s="266"/>
    </row>
    <row r="164" spans="7:7" s="241" customFormat="1" x14ac:dyDescent="0.35">
      <c r="G164" s="266"/>
    </row>
    <row r="165" spans="7:7" s="241" customFormat="1" x14ac:dyDescent="0.35">
      <c r="G165" s="266"/>
    </row>
    <row r="166" spans="7:7" s="241" customFormat="1" x14ac:dyDescent="0.35">
      <c r="G166" s="266"/>
    </row>
    <row r="167" spans="7:7" s="241" customFormat="1" x14ac:dyDescent="0.35">
      <c r="G167" s="266"/>
    </row>
    <row r="168" spans="7:7" s="241" customFormat="1" x14ac:dyDescent="0.35">
      <c r="G168" s="266"/>
    </row>
    <row r="169" spans="7:7" s="241" customFormat="1" x14ac:dyDescent="0.35">
      <c r="G169" s="266"/>
    </row>
    <row r="170" spans="7:7" s="241" customFormat="1" x14ac:dyDescent="0.35">
      <c r="G170" s="266"/>
    </row>
    <row r="171" spans="7:7" s="241" customFormat="1" x14ac:dyDescent="0.35">
      <c r="G171" s="266"/>
    </row>
    <row r="172" spans="7:7" s="241" customFormat="1" x14ac:dyDescent="0.35">
      <c r="G172" s="266"/>
    </row>
    <row r="173" spans="7:7" s="241" customFormat="1" x14ac:dyDescent="0.35">
      <c r="G173" s="266"/>
    </row>
    <row r="174" spans="7:7" s="241" customFormat="1" x14ac:dyDescent="0.35">
      <c r="G174" s="266"/>
    </row>
    <row r="175" spans="7:7" s="241" customFormat="1" x14ac:dyDescent="0.35">
      <c r="G175" s="266"/>
    </row>
    <row r="176" spans="7:7" s="241" customFormat="1" x14ac:dyDescent="0.35">
      <c r="G176" s="266"/>
    </row>
    <row r="177" spans="7:7" s="241" customFormat="1" x14ac:dyDescent="0.35">
      <c r="G177" s="266"/>
    </row>
    <row r="178" spans="7:7" s="241" customFormat="1" x14ac:dyDescent="0.35">
      <c r="G178" s="266"/>
    </row>
    <row r="179" spans="7:7" s="241" customFormat="1" x14ac:dyDescent="0.35">
      <c r="G179" s="266"/>
    </row>
    <row r="180" spans="7:7" s="241" customFormat="1" x14ac:dyDescent="0.35">
      <c r="G180" s="266"/>
    </row>
    <row r="181" spans="7:7" s="241" customFormat="1" x14ac:dyDescent="0.35">
      <c r="G181" s="266"/>
    </row>
    <row r="182" spans="7:7" s="241" customFormat="1" x14ac:dyDescent="0.35">
      <c r="G182" s="266"/>
    </row>
    <row r="183" spans="7:7" s="241" customFormat="1" x14ac:dyDescent="0.35">
      <c r="G183" s="266"/>
    </row>
    <row r="184" spans="7:7" s="241" customFormat="1" x14ac:dyDescent="0.35">
      <c r="G184" s="266"/>
    </row>
    <row r="185" spans="7:7" s="241" customFormat="1" x14ac:dyDescent="0.35">
      <c r="G185" s="266"/>
    </row>
    <row r="186" spans="7:7" s="241" customFormat="1" x14ac:dyDescent="0.35">
      <c r="G186" s="266"/>
    </row>
    <row r="187" spans="7:7" s="241" customFormat="1" x14ac:dyDescent="0.35">
      <c r="G187" s="266"/>
    </row>
    <row r="188" spans="7:7" s="241" customFormat="1" x14ac:dyDescent="0.35">
      <c r="G188" s="266"/>
    </row>
    <row r="189" spans="7:7" s="241" customFormat="1" x14ac:dyDescent="0.35">
      <c r="G189" s="266"/>
    </row>
    <row r="190" spans="7:7" s="241" customFormat="1" x14ac:dyDescent="0.35">
      <c r="G190" s="266"/>
    </row>
    <row r="191" spans="7:7" s="241" customFormat="1" x14ac:dyDescent="0.35">
      <c r="G191" s="266"/>
    </row>
    <row r="192" spans="7:7" s="241" customFormat="1" x14ac:dyDescent="0.35">
      <c r="G192" s="266"/>
    </row>
    <row r="193" spans="7:7" s="241" customFormat="1" x14ac:dyDescent="0.35">
      <c r="G193" s="266"/>
    </row>
    <row r="194" spans="7:7" s="241" customFormat="1" x14ac:dyDescent="0.35">
      <c r="G194" s="266"/>
    </row>
    <row r="195" spans="7:7" s="241" customFormat="1" x14ac:dyDescent="0.35">
      <c r="G195" s="266"/>
    </row>
    <row r="196" spans="7:7" s="241" customFormat="1" x14ac:dyDescent="0.35">
      <c r="G196" s="266"/>
    </row>
    <row r="197" spans="7:7" s="241" customFormat="1" x14ac:dyDescent="0.35">
      <c r="G197" s="266"/>
    </row>
    <row r="198" spans="7:7" s="241" customFormat="1" x14ac:dyDescent="0.35">
      <c r="G198" s="266"/>
    </row>
    <row r="199" spans="7:7" s="241" customFormat="1" x14ac:dyDescent="0.35">
      <c r="G199" s="266"/>
    </row>
    <row r="200" spans="7:7" s="241" customFormat="1" x14ac:dyDescent="0.35">
      <c r="G200" s="266"/>
    </row>
    <row r="201" spans="7:7" s="241" customFormat="1" x14ac:dyDescent="0.35">
      <c r="G201" s="266"/>
    </row>
    <row r="202" spans="7:7" s="241" customFormat="1" x14ac:dyDescent="0.35">
      <c r="G202" s="266"/>
    </row>
    <row r="203" spans="7:7" s="241" customFormat="1" x14ac:dyDescent="0.35">
      <c r="G203" s="266"/>
    </row>
    <row r="204" spans="7:7" s="241" customFormat="1" x14ac:dyDescent="0.35">
      <c r="G204" s="266"/>
    </row>
    <row r="205" spans="7:7" s="241" customFormat="1" x14ac:dyDescent="0.35">
      <c r="G205" s="266"/>
    </row>
    <row r="206" spans="7:7" s="241" customFormat="1" x14ac:dyDescent="0.35">
      <c r="G206" s="266"/>
    </row>
    <row r="207" spans="7:7" s="241" customFormat="1" x14ac:dyDescent="0.35">
      <c r="G207" s="266"/>
    </row>
    <row r="208" spans="7:7" s="241" customFormat="1" x14ac:dyDescent="0.35">
      <c r="G208" s="266"/>
    </row>
    <row r="209" spans="7:7" s="241" customFormat="1" x14ac:dyDescent="0.35">
      <c r="G209" s="266"/>
    </row>
    <row r="210" spans="7:7" s="241" customFormat="1" x14ac:dyDescent="0.35">
      <c r="G210" s="266"/>
    </row>
    <row r="211" spans="7:7" s="241" customFormat="1" x14ac:dyDescent="0.35">
      <c r="G211" s="266"/>
    </row>
    <row r="212" spans="7:7" s="241" customFormat="1" x14ac:dyDescent="0.35">
      <c r="G212" s="266"/>
    </row>
    <row r="213" spans="7:7" s="241" customFormat="1" x14ac:dyDescent="0.35">
      <c r="G213" s="266"/>
    </row>
    <row r="214" spans="7:7" s="241" customFormat="1" x14ac:dyDescent="0.35">
      <c r="G214" s="266"/>
    </row>
    <row r="215" spans="7:7" s="241" customFormat="1" x14ac:dyDescent="0.35">
      <c r="G215" s="266"/>
    </row>
    <row r="216" spans="7:7" s="241" customFormat="1" x14ac:dyDescent="0.35">
      <c r="G216" s="266"/>
    </row>
    <row r="217" spans="7:7" s="241" customFormat="1" x14ac:dyDescent="0.35">
      <c r="G217" s="266"/>
    </row>
    <row r="218" spans="7:7" s="241" customFormat="1" x14ac:dyDescent="0.35">
      <c r="G218" s="266"/>
    </row>
    <row r="219" spans="7:7" s="241" customFormat="1" x14ac:dyDescent="0.35">
      <c r="G219" s="266"/>
    </row>
    <row r="220" spans="7:7" s="241" customFormat="1" x14ac:dyDescent="0.35">
      <c r="G220" s="266"/>
    </row>
    <row r="221" spans="7:7" s="241" customFormat="1" x14ac:dyDescent="0.35">
      <c r="G221" s="266"/>
    </row>
    <row r="222" spans="7:7" s="241" customFormat="1" x14ac:dyDescent="0.35">
      <c r="G222" s="266"/>
    </row>
    <row r="223" spans="7:7" s="241" customFormat="1" x14ac:dyDescent="0.35">
      <c r="G223" s="266"/>
    </row>
    <row r="224" spans="7:7" s="241" customFormat="1" x14ac:dyDescent="0.35">
      <c r="G224" s="266"/>
    </row>
    <row r="225" spans="7:7" s="241" customFormat="1" x14ac:dyDescent="0.35">
      <c r="G225" s="266"/>
    </row>
    <row r="226" spans="7:7" s="241" customFormat="1" x14ac:dyDescent="0.35">
      <c r="G226" s="266"/>
    </row>
    <row r="227" spans="7:7" s="241" customFormat="1" x14ac:dyDescent="0.35">
      <c r="G227" s="266"/>
    </row>
    <row r="228" spans="7:7" s="241" customFormat="1" x14ac:dyDescent="0.35">
      <c r="G228" s="266"/>
    </row>
    <row r="229" spans="7:7" s="241" customFormat="1" x14ac:dyDescent="0.35">
      <c r="G229" s="266"/>
    </row>
    <row r="230" spans="7:7" s="241" customFormat="1" x14ac:dyDescent="0.35">
      <c r="G230" s="266"/>
    </row>
    <row r="231" spans="7:7" s="241" customFormat="1" x14ac:dyDescent="0.35">
      <c r="G231" s="266"/>
    </row>
    <row r="232" spans="7:7" s="241" customFormat="1" x14ac:dyDescent="0.35">
      <c r="G232" s="266"/>
    </row>
    <row r="233" spans="7:7" s="241" customFormat="1" x14ac:dyDescent="0.35">
      <c r="G233" s="266"/>
    </row>
    <row r="234" spans="7:7" s="241" customFormat="1" x14ac:dyDescent="0.35">
      <c r="G234" s="266"/>
    </row>
    <row r="235" spans="7:7" s="241" customFormat="1" x14ac:dyDescent="0.35">
      <c r="G235" s="266"/>
    </row>
    <row r="236" spans="7:7" s="241" customFormat="1" x14ac:dyDescent="0.35">
      <c r="G236" s="266"/>
    </row>
    <row r="237" spans="7:7" s="241" customFormat="1" x14ac:dyDescent="0.35">
      <c r="G237" s="266"/>
    </row>
    <row r="238" spans="7:7" s="241" customFormat="1" x14ac:dyDescent="0.35">
      <c r="G238" s="266"/>
    </row>
    <row r="239" spans="7:7" s="241" customFormat="1" x14ac:dyDescent="0.35">
      <c r="G239" s="266"/>
    </row>
    <row r="240" spans="7:7" s="241" customFormat="1" x14ac:dyDescent="0.35">
      <c r="G240" s="266"/>
    </row>
    <row r="241" spans="7:7" s="241" customFormat="1" x14ac:dyDescent="0.35">
      <c r="G241" s="266"/>
    </row>
    <row r="242" spans="7:7" s="241" customFormat="1" x14ac:dyDescent="0.35">
      <c r="G242" s="266"/>
    </row>
    <row r="243" spans="7:7" s="241" customFormat="1" x14ac:dyDescent="0.35">
      <c r="G243" s="266"/>
    </row>
    <row r="244" spans="7:7" s="241" customFormat="1" x14ac:dyDescent="0.35">
      <c r="G244" s="266"/>
    </row>
    <row r="245" spans="7:7" s="241" customFormat="1" x14ac:dyDescent="0.35">
      <c r="G245" s="266"/>
    </row>
    <row r="246" spans="7:7" s="241" customFormat="1" x14ac:dyDescent="0.35">
      <c r="G246" s="266"/>
    </row>
    <row r="247" spans="7:7" s="241" customFormat="1" x14ac:dyDescent="0.35">
      <c r="G247" s="266"/>
    </row>
    <row r="248" spans="7:7" s="241" customFormat="1" x14ac:dyDescent="0.35">
      <c r="G248" s="266"/>
    </row>
    <row r="249" spans="7:7" s="241" customFormat="1" x14ac:dyDescent="0.35">
      <c r="G249" s="266"/>
    </row>
    <row r="250" spans="7:7" s="241" customFormat="1" x14ac:dyDescent="0.35">
      <c r="G250" s="266"/>
    </row>
    <row r="251" spans="7:7" s="241" customFormat="1" x14ac:dyDescent="0.35">
      <c r="G251" s="266"/>
    </row>
    <row r="252" spans="7:7" s="241" customFormat="1" x14ac:dyDescent="0.35">
      <c r="G252" s="266"/>
    </row>
    <row r="253" spans="7:7" s="241" customFormat="1" x14ac:dyDescent="0.35">
      <c r="G253" s="266"/>
    </row>
    <row r="254" spans="7:7" s="241" customFormat="1" x14ac:dyDescent="0.35">
      <c r="G254" s="266"/>
    </row>
    <row r="255" spans="7:7" s="241" customFormat="1" x14ac:dyDescent="0.35">
      <c r="G255" s="266"/>
    </row>
    <row r="256" spans="7:7" s="241" customFormat="1" x14ac:dyDescent="0.35">
      <c r="G256" s="266"/>
    </row>
    <row r="257" spans="7:7" s="241" customFormat="1" x14ac:dyDescent="0.35">
      <c r="G257" s="266"/>
    </row>
    <row r="258" spans="7:7" s="241" customFormat="1" x14ac:dyDescent="0.35">
      <c r="G258" s="266"/>
    </row>
    <row r="259" spans="7:7" s="241" customFormat="1" x14ac:dyDescent="0.35">
      <c r="G259" s="266"/>
    </row>
    <row r="260" spans="7:7" s="241" customFormat="1" x14ac:dyDescent="0.35">
      <c r="G260" s="266"/>
    </row>
    <row r="261" spans="7:7" s="241" customFormat="1" x14ac:dyDescent="0.35">
      <c r="G261" s="266"/>
    </row>
    <row r="262" spans="7:7" s="241" customFormat="1" x14ac:dyDescent="0.35">
      <c r="G262" s="266"/>
    </row>
    <row r="263" spans="7:7" s="241" customFormat="1" x14ac:dyDescent="0.35">
      <c r="G263" s="266"/>
    </row>
    <row r="264" spans="7:7" s="241" customFormat="1" x14ac:dyDescent="0.35">
      <c r="G264" s="266"/>
    </row>
    <row r="265" spans="7:7" s="241" customFormat="1" x14ac:dyDescent="0.35">
      <c r="G265" s="266"/>
    </row>
    <row r="266" spans="7:7" s="241" customFormat="1" x14ac:dyDescent="0.35">
      <c r="G266" s="266"/>
    </row>
    <row r="267" spans="7:7" s="241" customFormat="1" x14ac:dyDescent="0.35">
      <c r="G267" s="266"/>
    </row>
    <row r="268" spans="7:7" s="241" customFormat="1" x14ac:dyDescent="0.35">
      <c r="G268" s="266"/>
    </row>
    <row r="269" spans="7:7" s="241" customFormat="1" x14ac:dyDescent="0.35">
      <c r="G269" s="266"/>
    </row>
    <row r="270" spans="7:7" s="241" customFormat="1" x14ac:dyDescent="0.35">
      <c r="G270" s="266"/>
    </row>
    <row r="271" spans="7:7" s="241" customFormat="1" x14ac:dyDescent="0.35">
      <c r="G271" s="266"/>
    </row>
    <row r="272" spans="7:7" s="241" customFormat="1" x14ac:dyDescent="0.35">
      <c r="G272" s="266"/>
    </row>
    <row r="273" spans="7:7" s="241" customFormat="1" x14ac:dyDescent="0.35">
      <c r="G273" s="266"/>
    </row>
    <row r="274" spans="7:7" s="241" customFormat="1" x14ac:dyDescent="0.35">
      <c r="G274" s="266"/>
    </row>
    <row r="275" spans="7:7" s="241" customFormat="1" x14ac:dyDescent="0.35">
      <c r="G275" s="266"/>
    </row>
    <row r="276" spans="7:7" s="241" customFormat="1" x14ac:dyDescent="0.35">
      <c r="G276" s="266"/>
    </row>
    <row r="277" spans="7:7" s="241" customFormat="1" x14ac:dyDescent="0.35">
      <c r="G277" s="266"/>
    </row>
    <row r="278" spans="7:7" s="241" customFormat="1" x14ac:dyDescent="0.35">
      <c r="G278" s="266"/>
    </row>
    <row r="279" spans="7:7" s="241" customFormat="1" x14ac:dyDescent="0.35">
      <c r="G279" s="266"/>
    </row>
    <row r="280" spans="7:7" s="241" customFormat="1" x14ac:dyDescent="0.35">
      <c r="G280" s="266"/>
    </row>
    <row r="281" spans="7:7" s="241" customFormat="1" x14ac:dyDescent="0.35">
      <c r="G281" s="266"/>
    </row>
    <row r="282" spans="7:7" s="241" customFormat="1" x14ac:dyDescent="0.35">
      <c r="G282" s="266"/>
    </row>
    <row r="283" spans="7:7" s="241" customFormat="1" x14ac:dyDescent="0.35">
      <c r="G283" s="266"/>
    </row>
    <row r="284" spans="7:7" s="241" customFormat="1" x14ac:dyDescent="0.35">
      <c r="G284" s="266"/>
    </row>
    <row r="285" spans="7:7" s="241" customFormat="1" x14ac:dyDescent="0.35">
      <c r="G285" s="266"/>
    </row>
    <row r="286" spans="7:7" s="241" customFormat="1" x14ac:dyDescent="0.35">
      <c r="G286" s="266"/>
    </row>
    <row r="287" spans="7:7" s="241" customFormat="1" x14ac:dyDescent="0.35">
      <c r="G287" s="266"/>
    </row>
    <row r="288" spans="7:7" s="241" customFormat="1" x14ac:dyDescent="0.35">
      <c r="G288" s="266"/>
    </row>
    <row r="289" spans="7:7" s="241" customFormat="1" x14ac:dyDescent="0.35">
      <c r="G289" s="266"/>
    </row>
    <row r="290" spans="7:7" s="241" customFormat="1" x14ac:dyDescent="0.35">
      <c r="G290" s="266"/>
    </row>
    <row r="291" spans="7:7" s="241" customFormat="1" x14ac:dyDescent="0.35">
      <c r="G291" s="266"/>
    </row>
    <row r="292" spans="7:7" s="241" customFormat="1" x14ac:dyDescent="0.35">
      <c r="G292" s="266"/>
    </row>
    <row r="293" spans="7:7" s="241" customFormat="1" x14ac:dyDescent="0.35">
      <c r="G293" s="266"/>
    </row>
    <row r="294" spans="7:7" s="241" customFormat="1" x14ac:dyDescent="0.35">
      <c r="G294" s="266"/>
    </row>
    <row r="295" spans="7:7" s="241" customFormat="1" x14ac:dyDescent="0.35">
      <c r="G295" s="266"/>
    </row>
    <row r="296" spans="7:7" s="241" customFormat="1" x14ac:dyDescent="0.35">
      <c r="G296" s="266"/>
    </row>
    <row r="297" spans="7:7" s="241" customFormat="1" x14ac:dyDescent="0.35">
      <c r="G297" s="266"/>
    </row>
    <row r="298" spans="7:7" s="241" customFormat="1" x14ac:dyDescent="0.35">
      <c r="G298" s="266"/>
    </row>
    <row r="299" spans="7:7" s="241" customFormat="1" x14ac:dyDescent="0.35">
      <c r="G299" s="266"/>
    </row>
    <row r="300" spans="7:7" s="241" customFormat="1" x14ac:dyDescent="0.35">
      <c r="G300" s="266"/>
    </row>
    <row r="301" spans="7:7" s="241" customFormat="1" x14ac:dyDescent="0.35">
      <c r="G301" s="266"/>
    </row>
    <row r="302" spans="7:7" s="241" customFormat="1" x14ac:dyDescent="0.35">
      <c r="G302" s="266"/>
    </row>
    <row r="303" spans="7:7" s="241" customFormat="1" x14ac:dyDescent="0.35">
      <c r="G303" s="266"/>
    </row>
    <row r="304" spans="7:7" s="241" customFormat="1" x14ac:dyDescent="0.35">
      <c r="G304" s="266"/>
    </row>
    <row r="305" spans="7:7" s="241" customFormat="1" x14ac:dyDescent="0.35">
      <c r="G305" s="266"/>
    </row>
    <row r="306" spans="7:7" s="241" customFormat="1" x14ac:dyDescent="0.35">
      <c r="G306" s="266"/>
    </row>
    <row r="307" spans="7:7" s="241" customFormat="1" x14ac:dyDescent="0.35">
      <c r="G307" s="266"/>
    </row>
    <row r="308" spans="7:7" s="241" customFormat="1" x14ac:dyDescent="0.35">
      <c r="G308" s="266"/>
    </row>
    <row r="309" spans="7:7" s="241" customFormat="1" x14ac:dyDescent="0.35">
      <c r="G309" s="266"/>
    </row>
    <row r="310" spans="7:7" s="241" customFormat="1" x14ac:dyDescent="0.35">
      <c r="G310" s="266"/>
    </row>
    <row r="311" spans="7:7" s="241" customFormat="1" x14ac:dyDescent="0.35">
      <c r="G311" s="266"/>
    </row>
    <row r="312" spans="7:7" s="241" customFormat="1" x14ac:dyDescent="0.35">
      <c r="G312" s="266"/>
    </row>
    <row r="313" spans="7:7" s="241" customFormat="1" x14ac:dyDescent="0.35">
      <c r="G313" s="266"/>
    </row>
    <row r="314" spans="7:7" s="241" customFormat="1" x14ac:dyDescent="0.35">
      <c r="G314" s="266"/>
    </row>
    <row r="315" spans="7:7" s="241" customFormat="1" x14ac:dyDescent="0.35">
      <c r="G315" s="266"/>
    </row>
    <row r="316" spans="7:7" s="241" customFormat="1" x14ac:dyDescent="0.35">
      <c r="G316" s="266"/>
    </row>
    <row r="317" spans="7:7" s="241" customFormat="1" x14ac:dyDescent="0.35">
      <c r="G317" s="266"/>
    </row>
    <row r="318" spans="7:7" s="241" customFormat="1" x14ac:dyDescent="0.35">
      <c r="G318" s="266"/>
    </row>
    <row r="319" spans="7:7" s="241" customFormat="1" x14ac:dyDescent="0.35">
      <c r="G319" s="266"/>
    </row>
    <row r="320" spans="7:7" s="241" customFormat="1" x14ac:dyDescent="0.35">
      <c r="G320" s="266"/>
    </row>
    <row r="321" spans="7:7" s="241" customFormat="1" x14ac:dyDescent="0.35">
      <c r="G321" s="266"/>
    </row>
    <row r="322" spans="7:7" s="241" customFormat="1" x14ac:dyDescent="0.35">
      <c r="G322" s="266"/>
    </row>
    <row r="323" spans="7:7" s="241" customFormat="1" x14ac:dyDescent="0.35">
      <c r="G323" s="266"/>
    </row>
    <row r="324" spans="7:7" s="241" customFormat="1" x14ac:dyDescent="0.35">
      <c r="G324" s="266"/>
    </row>
    <row r="325" spans="7:7" s="241" customFormat="1" x14ac:dyDescent="0.35">
      <c r="G325" s="266"/>
    </row>
    <row r="326" spans="7:7" s="241" customFormat="1" x14ac:dyDescent="0.35">
      <c r="G326" s="266"/>
    </row>
    <row r="327" spans="7:7" s="241" customFormat="1" x14ac:dyDescent="0.35">
      <c r="G327" s="266"/>
    </row>
    <row r="328" spans="7:7" s="241" customFormat="1" x14ac:dyDescent="0.35">
      <c r="G328" s="266"/>
    </row>
    <row r="329" spans="7:7" s="241" customFormat="1" x14ac:dyDescent="0.35">
      <c r="G329" s="266"/>
    </row>
    <row r="330" spans="7:7" s="241" customFormat="1" x14ac:dyDescent="0.35">
      <c r="G330" s="266"/>
    </row>
    <row r="331" spans="7:7" s="241" customFormat="1" x14ac:dyDescent="0.35">
      <c r="G331" s="266"/>
    </row>
    <row r="332" spans="7:7" s="241" customFormat="1" x14ac:dyDescent="0.35">
      <c r="G332" s="266"/>
    </row>
    <row r="333" spans="7:7" s="241" customFormat="1" x14ac:dyDescent="0.35">
      <c r="G333" s="266"/>
    </row>
    <row r="334" spans="7:7" s="241" customFormat="1" x14ac:dyDescent="0.35">
      <c r="G334" s="266"/>
    </row>
    <row r="335" spans="7:7" s="241" customFormat="1" x14ac:dyDescent="0.35">
      <c r="G335" s="266"/>
    </row>
    <row r="336" spans="7:7" s="241" customFormat="1" x14ac:dyDescent="0.35">
      <c r="G336" s="266"/>
    </row>
    <row r="337" spans="7:7" s="241" customFormat="1" x14ac:dyDescent="0.35">
      <c r="G337" s="266"/>
    </row>
    <row r="338" spans="7:7" s="241" customFormat="1" x14ac:dyDescent="0.35">
      <c r="G338" s="266"/>
    </row>
    <row r="339" spans="7:7" s="241" customFormat="1" x14ac:dyDescent="0.35">
      <c r="G339" s="266"/>
    </row>
    <row r="340" spans="7:7" s="241" customFormat="1" x14ac:dyDescent="0.35">
      <c r="G340" s="266"/>
    </row>
    <row r="341" spans="7:7" s="241" customFormat="1" x14ac:dyDescent="0.35">
      <c r="G341" s="266"/>
    </row>
    <row r="342" spans="7:7" s="241" customFormat="1" x14ac:dyDescent="0.35">
      <c r="G342" s="266"/>
    </row>
    <row r="343" spans="7:7" s="241" customFormat="1" x14ac:dyDescent="0.35">
      <c r="G343" s="266"/>
    </row>
    <row r="344" spans="7:7" s="241" customFormat="1" x14ac:dyDescent="0.35">
      <c r="G344" s="266"/>
    </row>
    <row r="345" spans="7:7" s="241" customFormat="1" x14ac:dyDescent="0.35">
      <c r="G345" s="266"/>
    </row>
    <row r="346" spans="7:7" s="241" customFormat="1" x14ac:dyDescent="0.35">
      <c r="G346" s="266"/>
    </row>
    <row r="347" spans="7:7" s="241" customFormat="1" x14ac:dyDescent="0.35">
      <c r="G347" s="266"/>
    </row>
    <row r="348" spans="7:7" s="241" customFormat="1" x14ac:dyDescent="0.35">
      <c r="G348" s="266"/>
    </row>
    <row r="349" spans="7:7" s="241" customFormat="1" x14ac:dyDescent="0.35">
      <c r="G349" s="266"/>
    </row>
    <row r="350" spans="7:7" s="241" customFormat="1" x14ac:dyDescent="0.35">
      <c r="G350" s="266"/>
    </row>
    <row r="351" spans="7:7" s="241" customFormat="1" x14ac:dyDescent="0.35">
      <c r="G351" s="266"/>
    </row>
    <row r="352" spans="7:7" s="241" customFormat="1" x14ac:dyDescent="0.35">
      <c r="G352" s="266"/>
    </row>
    <row r="353" spans="7:7" s="241" customFormat="1" x14ac:dyDescent="0.35">
      <c r="G353" s="266"/>
    </row>
    <row r="354" spans="7:7" s="241" customFormat="1" x14ac:dyDescent="0.35">
      <c r="G354" s="266"/>
    </row>
    <row r="355" spans="7:7" s="241" customFormat="1" x14ac:dyDescent="0.35">
      <c r="G355" s="266"/>
    </row>
    <row r="356" spans="7:7" s="241" customFormat="1" x14ac:dyDescent="0.35">
      <c r="G356" s="266"/>
    </row>
    <row r="357" spans="7:7" s="241" customFormat="1" x14ac:dyDescent="0.35">
      <c r="G357" s="266"/>
    </row>
    <row r="358" spans="7:7" s="241" customFormat="1" x14ac:dyDescent="0.35">
      <c r="G358" s="266"/>
    </row>
    <row r="359" spans="7:7" s="241" customFormat="1" x14ac:dyDescent="0.35">
      <c r="G359" s="266"/>
    </row>
    <row r="360" spans="7:7" s="241" customFormat="1" x14ac:dyDescent="0.35">
      <c r="G360" s="266"/>
    </row>
    <row r="361" spans="7:7" s="241" customFormat="1" x14ac:dyDescent="0.35">
      <c r="G361" s="266"/>
    </row>
    <row r="362" spans="7:7" s="241" customFormat="1" x14ac:dyDescent="0.35">
      <c r="G362" s="266"/>
    </row>
    <row r="363" spans="7:7" s="241" customFormat="1" x14ac:dyDescent="0.35">
      <c r="G363" s="266"/>
    </row>
    <row r="364" spans="7:7" s="241" customFormat="1" x14ac:dyDescent="0.35">
      <c r="G364" s="266"/>
    </row>
    <row r="365" spans="7:7" s="241" customFormat="1" x14ac:dyDescent="0.35">
      <c r="G365" s="266"/>
    </row>
    <row r="366" spans="7:7" s="241" customFormat="1" x14ac:dyDescent="0.35">
      <c r="G366" s="266"/>
    </row>
    <row r="367" spans="7:7" s="241" customFormat="1" x14ac:dyDescent="0.35">
      <c r="G367" s="266"/>
    </row>
    <row r="368" spans="7:7" s="241" customFormat="1" x14ac:dyDescent="0.35">
      <c r="G368" s="266"/>
    </row>
    <row r="369" spans="7:52" s="241" customFormat="1" x14ac:dyDescent="0.35">
      <c r="G369" s="266"/>
    </row>
    <row r="370" spans="7:52" s="241" customFormat="1" x14ac:dyDescent="0.35">
      <c r="G370" s="266"/>
    </row>
    <row r="371" spans="7:52" s="241" customFormat="1" x14ac:dyDescent="0.35">
      <c r="G371" s="266"/>
    </row>
    <row r="372" spans="7:52" s="241" customFormat="1" x14ac:dyDescent="0.35">
      <c r="G372" s="266"/>
    </row>
    <row r="373" spans="7:52" s="265" customFormat="1" x14ac:dyDescent="0.35">
      <c r="G373" s="285"/>
      <c r="H373" s="241"/>
      <c r="I373" s="241"/>
      <c r="J373" s="241"/>
      <c r="K373" s="241"/>
      <c r="L373" s="241"/>
      <c r="M373" s="241"/>
      <c r="N373" s="241"/>
      <c r="O373" s="241"/>
      <c r="P373" s="241"/>
      <c r="Q373" s="241"/>
      <c r="R373" s="241"/>
      <c r="S373" s="241"/>
      <c r="T373" s="241"/>
      <c r="U373" s="241"/>
      <c r="V373" s="241"/>
      <c r="W373" s="241"/>
      <c r="X373" s="241"/>
      <c r="Y373" s="241"/>
      <c r="Z373" s="241"/>
      <c r="AA373" s="241"/>
      <c r="AB373" s="241"/>
      <c r="AC373" s="241"/>
      <c r="AD373" s="241"/>
      <c r="AE373" s="241"/>
      <c r="AF373" s="241"/>
      <c r="AG373" s="241"/>
      <c r="AH373" s="241"/>
      <c r="AI373" s="241"/>
      <c r="AJ373" s="241"/>
      <c r="AK373" s="241"/>
      <c r="AL373" s="241"/>
      <c r="AM373" s="241"/>
      <c r="AN373" s="241"/>
      <c r="AO373" s="241"/>
      <c r="AP373" s="241"/>
      <c r="AQ373" s="241"/>
      <c r="AR373" s="241"/>
      <c r="AS373" s="241"/>
      <c r="AT373" s="241"/>
      <c r="AU373" s="241"/>
      <c r="AV373" s="241"/>
      <c r="AW373" s="241"/>
      <c r="AX373" s="241"/>
      <c r="AY373" s="241"/>
      <c r="AZ373" s="241"/>
    </row>
    <row r="374" spans="7:52" s="265" customFormat="1" x14ac:dyDescent="0.35">
      <c r="G374" s="285"/>
      <c r="H374" s="241"/>
      <c r="I374" s="241"/>
      <c r="J374" s="241"/>
      <c r="K374" s="241"/>
      <c r="L374" s="241"/>
      <c r="M374" s="241"/>
      <c r="N374" s="241"/>
      <c r="O374" s="241"/>
      <c r="P374" s="241"/>
      <c r="Q374" s="241"/>
      <c r="R374" s="241"/>
      <c r="S374" s="241"/>
      <c r="T374" s="241"/>
      <c r="U374" s="241"/>
      <c r="V374" s="241"/>
      <c r="W374" s="241"/>
      <c r="X374" s="241"/>
      <c r="Y374" s="241"/>
      <c r="Z374" s="241"/>
      <c r="AA374" s="241"/>
      <c r="AB374" s="241"/>
      <c r="AC374" s="241"/>
      <c r="AD374" s="241"/>
      <c r="AE374" s="241"/>
      <c r="AF374" s="241"/>
      <c r="AG374" s="241"/>
      <c r="AH374" s="241"/>
      <c r="AI374" s="241"/>
      <c r="AJ374" s="241"/>
      <c r="AK374" s="241"/>
      <c r="AL374" s="241"/>
      <c r="AM374" s="241"/>
      <c r="AN374" s="241"/>
      <c r="AO374" s="241"/>
      <c r="AP374" s="241"/>
      <c r="AQ374" s="241"/>
      <c r="AR374" s="241"/>
      <c r="AS374" s="241"/>
      <c r="AT374" s="241"/>
      <c r="AU374" s="241"/>
      <c r="AV374" s="241"/>
      <c r="AW374" s="241"/>
      <c r="AX374" s="241"/>
      <c r="AY374" s="241"/>
      <c r="AZ374" s="241"/>
    </row>
  </sheetData>
  <mergeCells count="15">
    <mergeCell ref="A4:E4"/>
    <mergeCell ref="A5:G5"/>
    <mergeCell ref="A15:E15"/>
    <mergeCell ref="A16:G16"/>
    <mergeCell ref="A3:G3"/>
    <mergeCell ref="A29:G29"/>
    <mergeCell ref="A30:E30"/>
    <mergeCell ref="A31:G31"/>
    <mergeCell ref="A41:E41"/>
    <mergeCell ref="A42:G42"/>
    <mergeCell ref="A55:G55"/>
    <mergeCell ref="A56:E56"/>
    <mergeCell ref="A57:G57"/>
    <mergeCell ref="A67:E67"/>
    <mergeCell ref="A68:G68"/>
  </mergeCells>
  <pageMargins left="0.7" right="0.7" top="0.75" bottom="0.75" header="0.3" footer="0.3"/>
  <pageSetup paperSize="9" scale="7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6357-1CD0-4017-BFF2-D6AAD1836978}">
  <sheetPr>
    <pageSetUpPr fitToPage="1"/>
  </sheetPr>
  <dimension ref="A1:R25"/>
  <sheetViews>
    <sheetView showGridLines="0" zoomScaleNormal="100" workbookViewId="0">
      <selection activeCell="H6" sqref="H6"/>
    </sheetView>
  </sheetViews>
  <sheetFormatPr defaultColWidth="9.1796875" defaultRowHeight="15.5" x14ac:dyDescent="0.35"/>
  <cols>
    <col min="1" max="1" width="28.453125" style="16" customWidth="1"/>
    <col min="2" max="2" width="21.54296875" style="16" customWidth="1"/>
    <col min="3" max="3" width="24.1796875" style="16" customWidth="1"/>
    <col min="4" max="4" width="24.54296875" style="16" customWidth="1"/>
    <col min="5" max="5" width="18.54296875" style="16" customWidth="1"/>
    <col min="6" max="6" width="24.453125" style="16" customWidth="1"/>
    <col min="7" max="7" width="19" style="16" customWidth="1"/>
    <col min="8" max="8" width="20.1796875" style="16" customWidth="1"/>
    <col min="9" max="16384" width="9.1796875" style="16"/>
  </cols>
  <sheetData>
    <row r="1" spans="1:18" ht="26.5" customHeight="1" x14ac:dyDescent="0.35"/>
    <row r="2" spans="1:18" ht="33.65" customHeight="1" thickBot="1" x14ac:dyDescent="0.4"/>
    <row r="3" spans="1:18" s="12" customFormat="1" ht="30" customHeight="1" thickBot="1" x14ac:dyDescent="0.4">
      <c r="A3" s="395" t="str">
        <f>"SCHEDA COSTI PERSONALE SOMMINISTRAZIONE (REALI) "&amp;Anno_rendicontato</f>
        <v>SCHEDA COSTI PERSONALE SOMMINISTRAZIONE (REALI) 2024</v>
      </c>
      <c r="B3" s="396"/>
      <c r="C3" s="396"/>
      <c r="D3" s="396"/>
      <c r="E3" s="396"/>
      <c r="F3" s="396"/>
      <c r="G3" s="397"/>
      <c r="H3" s="118" t="s">
        <v>9</v>
      </c>
      <c r="I3" s="119">
        <f>SUM(I6:I23)</f>
        <v>0</v>
      </c>
      <c r="N3" s="105">
        <f>SUMIF($F$1:$F$9,"orientamento",$I$1:$I$9)</f>
        <v>0</v>
      </c>
      <c r="O3" s="105">
        <f>SUMIF($F$1:$F$9,"formazione",$I$1:$I$9)</f>
        <v>0</v>
      </c>
      <c r="P3" s="105">
        <f>SUMIF($F$1:$F$9,"gestione progetti di innovazione",$I$1:$I$9)</f>
        <v>0</v>
      </c>
      <c r="Q3" s="105"/>
      <c r="R3" s="105"/>
    </row>
    <row r="4" spans="1:18" s="7" customFormat="1" ht="30" customHeight="1" x14ac:dyDescent="0.35">
      <c r="A4" s="398" t="s">
        <v>35</v>
      </c>
      <c r="B4" s="393" t="s">
        <v>110</v>
      </c>
      <c r="C4" s="393" t="s">
        <v>108</v>
      </c>
      <c r="D4" s="393" t="s">
        <v>109</v>
      </c>
      <c r="E4" s="400" t="s">
        <v>111</v>
      </c>
      <c r="F4" s="393" t="s">
        <v>40</v>
      </c>
      <c r="G4" s="393" t="s">
        <v>49</v>
      </c>
      <c r="H4" s="393" t="s">
        <v>112</v>
      </c>
      <c r="I4" s="391" t="s">
        <v>41</v>
      </c>
      <c r="J4" s="20"/>
      <c r="N4" s="18"/>
      <c r="O4" s="18"/>
      <c r="P4" s="18"/>
      <c r="Q4" s="18"/>
      <c r="R4" s="18"/>
    </row>
    <row r="5" spans="1:18" s="7" customFormat="1" ht="44.15" customHeight="1" x14ac:dyDescent="0.35">
      <c r="A5" s="399"/>
      <c r="B5" s="394"/>
      <c r="C5" s="394"/>
      <c r="D5" s="394"/>
      <c r="E5" s="401"/>
      <c r="F5" s="394"/>
      <c r="G5" s="394"/>
      <c r="H5" s="394"/>
      <c r="I5" s="392"/>
      <c r="J5" s="20"/>
      <c r="N5" s="18"/>
      <c r="O5" s="18"/>
      <c r="P5" s="18"/>
      <c r="Q5" s="18"/>
      <c r="R5" s="18"/>
    </row>
    <row r="6" spans="1:18" s="7" customFormat="1" ht="20.149999999999999" customHeight="1" x14ac:dyDescent="0.35">
      <c r="A6" s="21"/>
      <c r="B6" s="37"/>
      <c r="C6" s="22"/>
      <c r="D6" s="22"/>
      <c r="E6" s="23"/>
      <c r="F6" s="22"/>
      <c r="G6" s="38"/>
      <c r="H6" s="38"/>
      <c r="I6" s="39">
        <f>G6*H6</f>
        <v>0</v>
      </c>
      <c r="J6" s="20"/>
      <c r="K6" s="20"/>
      <c r="L6"/>
      <c r="M6"/>
      <c r="N6" s="18"/>
      <c r="O6" s="18"/>
      <c r="P6" s="18"/>
      <c r="Q6" s="18"/>
      <c r="R6" s="18" t="s">
        <v>42</v>
      </c>
    </row>
    <row r="7" spans="1:18" s="7" customFormat="1" ht="20.149999999999999" customHeight="1" x14ac:dyDescent="0.35">
      <c r="A7" s="21"/>
      <c r="B7" s="37"/>
      <c r="C7" s="22"/>
      <c r="D7" s="22"/>
      <c r="E7" s="23"/>
      <c r="F7" s="22"/>
      <c r="G7" s="38"/>
      <c r="H7" s="38"/>
      <c r="I7" s="39">
        <f t="shared" ref="I7:I23" si="0">G7*H7</f>
        <v>0</v>
      </c>
      <c r="J7" s="20"/>
      <c r="K7" s="20"/>
      <c r="N7" s="18"/>
      <c r="O7" s="18"/>
      <c r="P7" s="18"/>
      <c r="Q7" s="18"/>
      <c r="R7" s="18" t="s">
        <v>43</v>
      </c>
    </row>
    <row r="8" spans="1:18" s="7" customFormat="1" ht="20.149999999999999" customHeight="1" x14ac:dyDescent="0.35">
      <c r="A8" s="21"/>
      <c r="B8" s="37"/>
      <c r="C8" s="22"/>
      <c r="D8" s="22"/>
      <c r="E8" s="23"/>
      <c r="F8" s="22"/>
      <c r="G8" s="38"/>
      <c r="H8" s="38"/>
      <c r="I8" s="39">
        <f t="shared" si="0"/>
        <v>0</v>
      </c>
      <c r="J8" s="20"/>
      <c r="K8" s="20"/>
      <c r="N8" s="18"/>
      <c r="O8" s="18"/>
      <c r="P8" s="18"/>
      <c r="Q8" s="18"/>
      <c r="R8" s="18" t="s">
        <v>44</v>
      </c>
    </row>
    <row r="9" spans="1:18" s="7" customFormat="1" ht="20.149999999999999" customHeight="1" x14ac:dyDescent="0.35">
      <c r="A9" s="21"/>
      <c r="B9" s="37"/>
      <c r="C9" s="22"/>
      <c r="D9" s="22"/>
      <c r="E9" s="23"/>
      <c r="F9" s="22"/>
      <c r="G9" s="38"/>
      <c r="H9" s="38"/>
      <c r="I9" s="39">
        <f t="shared" si="0"/>
        <v>0</v>
      </c>
      <c r="J9" s="20"/>
      <c r="K9" s="20"/>
    </row>
    <row r="10" spans="1:18" s="7" customFormat="1" ht="20.149999999999999" customHeight="1" x14ac:dyDescent="0.35">
      <c r="A10" s="21"/>
      <c r="B10" s="37"/>
      <c r="C10" s="22"/>
      <c r="D10" s="22"/>
      <c r="E10" s="23"/>
      <c r="F10" s="22"/>
      <c r="G10" s="38"/>
      <c r="H10" s="38"/>
      <c r="I10" s="39">
        <f t="shared" si="0"/>
        <v>0</v>
      </c>
      <c r="J10" s="20"/>
      <c r="K10" s="20"/>
      <c r="L10"/>
      <c r="M10"/>
    </row>
    <row r="11" spans="1:18" s="7" customFormat="1" ht="20.149999999999999" customHeight="1" x14ac:dyDescent="0.35">
      <c r="A11" s="21"/>
      <c r="B11" s="37"/>
      <c r="C11" s="22"/>
      <c r="D11" s="22"/>
      <c r="E11" s="23"/>
      <c r="F11" s="22"/>
      <c r="G11" s="38"/>
      <c r="H11" s="38"/>
      <c r="I11" s="39">
        <f t="shared" si="0"/>
        <v>0</v>
      </c>
      <c r="J11" s="20"/>
      <c r="K11" s="20"/>
    </row>
    <row r="12" spans="1:18" ht="20.149999999999999" customHeight="1" x14ac:dyDescent="0.35">
      <c r="A12" s="21"/>
      <c r="B12" s="37"/>
      <c r="C12" s="22"/>
      <c r="D12" s="22"/>
      <c r="E12" s="23"/>
      <c r="F12" s="22"/>
      <c r="G12" s="38"/>
      <c r="H12" s="38"/>
      <c r="I12" s="39">
        <f t="shared" si="0"/>
        <v>0</v>
      </c>
      <c r="J12" s="25"/>
      <c r="K12" s="25"/>
    </row>
    <row r="13" spans="1:18" ht="20.149999999999999" customHeight="1" x14ac:dyDescent="0.35">
      <c r="A13" s="21"/>
      <c r="B13" s="37"/>
      <c r="C13" s="22"/>
      <c r="D13" s="22"/>
      <c r="E13" s="23"/>
      <c r="F13" s="22"/>
      <c r="G13" s="38"/>
      <c r="H13" s="38"/>
      <c r="I13" s="39">
        <f t="shared" si="0"/>
        <v>0</v>
      </c>
      <c r="J13" s="25"/>
      <c r="K13" s="25"/>
    </row>
    <row r="14" spans="1:18" ht="20.149999999999999" customHeight="1" x14ac:dyDescent="0.35">
      <c r="A14" s="21"/>
      <c r="B14" s="37"/>
      <c r="C14" s="22"/>
      <c r="D14" s="22"/>
      <c r="E14" s="23"/>
      <c r="F14" s="22"/>
      <c r="G14" s="38"/>
      <c r="H14" s="38"/>
      <c r="I14" s="39">
        <f t="shared" si="0"/>
        <v>0</v>
      </c>
      <c r="J14" s="25"/>
      <c r="K14" s="25"/>
    </row>
    <row r="15" spans="1:18" ht="20.149999999999999" customHeight="1" x14ac:dyDescent="0.35">
      <c r="A15" s="21"/>
      <c r="B15" s="37"/>
      <c r="C15" s="22"/>
      <c r="D15" s="22"/>
      <c r="E15" s="23"/>
      <c r="F15" s="22"/>
      <c r="G15" s="38"/>
      <c r="H15" s="38"/>
      <c r="I15" s="39">
        <f t="shared" si="0"/>
        <v>0</v>
      </c>
      <c r="J15" s="25"/>
      <c r="K15" s="25"/>
    </row>
    <row r="16" spans="1:18" ht="20.149999999999999" customHeight="1" x14ac:dyDescent="0.35">
      <c r="A16" s="21"/>
      <c r="B16" s="37"/>
      <c r="C16" s="22"/>
      <c r="D16" s="22"/>
      <c r="E16" s="23"/>
      <c r="F16" s="22"/>
      <c r="G16" s="38"/>
      <c r="H16" s="38"/>
      <c r="I16" s="39">
        <f t="shared" si="0"/>
        <v>0</v>
      </c>
    </row>
    <row r="17" spans="1:11" s="7" customFormat="1" ht="20.149999999999999" customHeight="1" x14ac:dyDescent="0.35">
      <c r="A17" s="21"/>
      <c r="B17" s="37"/>
      <c r="C17" s="22"/>
      <c r="D17" s="22"/>
      <c r="E17" s="23"/>
      <c r="F17" s="22"/>
      <c r="G17" s="38"/>
      <c r="H17" s="38"/>
      <c r="I17" s="39">
        <f t="shared" si="0"/>
        <v>0</v>
      </c>
      <c r="J17" s="20"/>
      <c r="K17" s="20"/>
    </row>
    <row r="18" spans="1:11" s="7" customFormat="1" ht="20.149999999999999" customHeight="1" x14ac:dyDescent="0.35">
      <c r="A18" s="21"/>
      <c r="B18" s="37"/>
      <c r="C18" s="22"/>
      <c r="D18" s="22"/>
      <c r="E18" s="23"/>
      <c r="F18" s="22"/>
      <c r="G18" s="38"/>
      <c r="H18" s="38"/>
      <c r="I18" s="39">
        <f t="shared" si="0"/>
        <v>0</v>
      </c>
      <c r="J18" s="20"/>
      <c r="K18" s="20"/>
    </row>
    <row r="19" spans="1:11" s="7" customFormat="1" ht="20.149999999999999" customHeight="1" x14ac:dyDescent="0.35">
      <c r="A19" s="21"/>
      <c r="B19" s="37"/>
      <c r="C19" s="22"/>
      <c r="D19" s="22"/>
      <c r="E19" s="23"/>
      <c r="F19" s="22"/>
      <c r="G19" s="38"/>
      <c r="H19" s="38"/>
      <c r="I19" s="39">
        <f t="shared" si="0"/>
        <v>0</v>
      </c>
      <c r="J19" s="20"/>
      <c r="K19" s="20"/>
    </row>
    <row r="20" spans="1:11" s="7" customFormat="1" ht="20.149999999999999" customHeight="1" x14ac:dyDescent="0.35">
      <c r="A20" s="21"/>
      <c r="B20" s="37"/>
      <c r="C20" s="22"/>
      <c r="D20" s="22"/>
      <c r="E20" s="23"/>
      <c r="F20" s="22"/>
      <c r="G20" s="38"/>
      <c r="H20" s="38"/>
      <c r="I20" s="39">
        <f t="shared" si="0"/>
        <v>0</v>
      </c>
      <c r="J20" s="20"/>
      <c r="K20" s="20"/>
    </row>
    <row r="21" spans="1:11" s="7" customFormat="1" ht="20.149999999999999" customHeight="1" x14ac:dyDescent="0.35">
      <c r="A21" s="21"/>
      <c r="B21" s="37"/>
      <c r="C21" s="22"/>
      <c r="D21" s="22"/>
      <c r="E21" s="23"/>
      <c r="F21" s="22"/>
      <c r="G21" s="38"/>
      <c r="H21" s="38"/>
      <c r="I21" s="39">
        <f t="shared" si="0"/>
        <v>0</v>
      </c>
      <c r="J21" s="20"/>
      <c r="K21" s="20"/>
    </row>
    <row r="22" spans="1:11" s="7" customFormat="1" ht="20.149999999999999" customHeight="1" x14ac:dyDescent="0.35">
      <c r="A22" s="21"/>
      <c r="B22" s="37"/>
      <c r="C22" s="22"/>
      <c r="D22" s="22"/>
      <c r="E22" s="23"/>
      <c r="F22" s="22"/>
      <c r="G22" s="38"/>
      <c r="H22" s="38"/>
      <c r="I22" s="39">
        <f t="shared" si="0"/>
        <v>0</v>
      </c>
      <c r="J22" s="20"/>
      <c r="K22" s="20"/>
    </row>
    <row r="23" spans="1:11" ht="20.149999999999999" customHeight="1" thickBot="1" x14ac:dyDescent="0.4">
      <c r="A23" s="26"/>
      <c r="B23" s="40"/>
      <c r="C23" s="27"/>
      <c r="D23" s="27"/>
      <c r="E23" s="28"/>
      <c r="F23" s="29"/>
      <c r="G23" s="41"/>
      <c r="H23" s="41"/>
      <c r="I23" s="39">
        <f t="shared" si="0"/>
        <v>0</v>
      </c>
    </row>
    <row r="24" spans="1:11" ht="20.149999999999999" customHeight="1" thickBot="1" x14ac:dyDescent="0.4">
      <c r="A24" s="31"/>
      <c r="B24" s="31"/>
      <c r="C24" s="31"/>
      <c r="D24" s="32"/>
      <c r="E24" s="32"/>
      <c r="H24" s="33" t="s">
        <v>9</v>
      </c>
      <c r="I24" s="34">
        <f>SUM(I6:I23)</f>
        <v>0</v>
      </c>
    </row>
    <row r="25" spans="1:11" ht="20.149999999999999" customHeight="1" x14ac:dyDescent="0.35">
      <c r="A25" s="114" t="s">
        <v>45</v>
      </c>
      <c r="B25" s="35"/>
    </row>
  </sheetData>
  <mergeCells count="10">
    <mergeCell ref="H4:H5"/>
    <mergeCell ref="I4:I5"/>
    <mergeCell ref="A3:G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81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S27"/>
  <sheetViews>
    <sheetView showGridLines="0" topLeftCell="B1" zoomScale="70" zoomScaleNormal="70" workbookViewId="0">
      <selection activeCell="M17" sqref="M17"/>
    </sheetView>
  </sheetViews>
  <sheetFormatPr defaultColWidth="9.1796875" defaultRowHeight="15.5" x14ac:dyDescent="0.35"/>
  <cols>
    <col min="1" max="1" width="42.81640625" style="16" customWidth="1"/>
    <col min="2" max="2" width="25.453125" style="16" customWidth="1"/>
    <col min="3" max="3" width="25.54296875" style="16" customWidth="1"/>
    <col min="4" max="4" width="18.453125" style="16" customWidth="1"/>
    <col min="5" max="5" width="29.453125" style="16" customWidth="1"/>
    <col min="6" max="6" width="23.54296875" style="16" customWidth="1"/>
    <col min="7" max="7" width="19.81640625" style="16" customWidth="1"/>
    <col min="8" max="8" width="17.54296875" style="16" customWidth="1"/>
    <col min="9" max="9" width="19.81640625" style="16" customWidth="1"/>
    <col min="10" max="10" width="14.54296875" style="16" customWidth="1"/>
    <col min="11" max="12" width="9.1796875" style="16" customWidth="1"/>
    <col min="13" max="13" width="29.453125" style="16" bestFit="1" customWidth="1"/>
    <col min="14" max="14" width="29.1796875" style="16" bestFit="1" customWidth="1"/>
    <col min="15" max="16384" width="9.1796875" style="16"/>
  </cols>
  <sheetData>
    <row r="1" spans="1:19" ht="38.5" customHeight="1" x14ac:dyDescent="0.35"/>
    <row r="2" spans="1:19" ht="38.5" customHeight="1" thickBot="1" x14ac:dyDescent="0.4"/>
    <row r="3" spans="1:19" s="12" customFormat="1" ht="30" customHeight="1" thickBot="1" x14ac:dyDescent="0.4">
      <c r="A3" s="395" t="str">
        <f>"SCHEDA COSTI PERSONALE IN KIND "&amp;Anno_rendicontato</f>
        <v>SCHEDA COSTI PERSONALE IN KIND 2024</v>
      </c>
      <c r="B3" s="396"/>
      <c r="C3" s="396"/>
      <c r="D3" s="396"/>
      <c r="E3" s="396"/>
      <c r="F3" s="396"/>
      <c r="G3" s="396"/>
      <c r="H3" s="397"/>
      <c r="I3" s="118" t="s">
        <v>9</v>
      </c>
      <c r="J3" s="119">
        <f>SUM(J6:J23)</f>
        <v>0</v>
      </c>
      <c r="O3" s="105">
        <f>SUMIF($G$6:$G$23,"orientamento",$J$6:$J$23)</f>
        <v>0</v>
      </c>
      <c r="P3" s="105">
        <f>SUMIF($G$6:$G$23,"formazione",$J$6:$J$23)</f>
        <v>0</v>
      </c>
      <c r="Q3" s="105">
        <f>SUMIF($G$6:$G$23,"gestione progetti di innovazione",$J$6:$J$23)</f>
        <v>0</v>
      </c>
      <c r="R3" s="105"/>
      <c r="S3" s="105"/>
    </row>
    <row r="4" spans="1:19" s="7" customFormat="1" ht="30" customHeight="1" x14ac:dyDescent="0.35">
      <c r="A4" s="564" t="s">
        <v>35</v>
      </c>
      <c r="B4" s="560" t="s">
        <v>46</v>
      </c>
      <c r="C4" s="560" t="s">
        <v>47</v>
      </c>
      <c r="D4" s="560" t="s">
        <v>36</v>
      </c>
      <c r="E4" s="560" t="s">
        <v>37</v>
      </c>
      <c r="F4" s="566" t="s">
        <v>48</v>
      </c>
      <c r="G4" s="560" t="s">
        <v>40</v>
      </c>
      <c r="H4" s="560" t="s">
        <v>49</v>
      </c>
      <c r="I4" s="560" t="s">
        <v>50</v>
      </c>
      <c r="J4" s="562" t="s">
        <v>41</v>
      </c>
      <c r="K4" s="20"/>
      <c r="O4" s="18"/>
      <c r="P4" s="18"/>
      <c r="Q4" s="18"/>
      <c r="R4" s="18"/>
      <c r="S4" s="18"/>
    </row>
    <row r="5" spans="1:19" s="7" customFormat="1" ht="44.15" customHeight="1" x14ac:dyDescent="0.35">
      <c r="A5" s="565"/>
      <c r="B5" s="561"/>
      <c r="C5" s="561"/>
      <c r="D5" s="561"/>
      <c r="E5" s="561"/>
      <c r="F5" s="567"/>
      <c r="G5" s="561"/>
      <c r="H5" s="561"/>
      <c r="I5" s="561"/>
      <c r="J5" s="563"/>
      <c r="K5" s="20"/>
      <c r="O5" s="18"/>
      <c r="P5" s="18"/>
      <c r="Q5" s="18"/>
      <c r="R5" s="18"/>
      <c r="S5" s="18"/>
    </row>
    <row r="6" spans="1:19" s="7" customFormat="1" ht="20.149999999999999" customHeight="1" x14ac:dyDescent="0.35">
      <c r="A6" s="21"/>
      <c r="B6" s="37"/>
      <c r="C6" s="37"/>
      <c r="D6" s="22"/>
      <c r="E6" s="22"/>
      <c r="F6" s="23"/>
      <c r="G6" s="22"/>
      <c r="H6" s="38"/>
      <c r="I6" s="38"/>
      <c r="J6" s="39">
        <f>H6*I6</f>
        <v>0</v>
      </c>
      <c r="K6" s="20"/>
      <c r="L6" s="20"/>
      <c r="M6"/>
      <c r="N6"/>
      <c r="O6" s="18"/>
      <c r="P6" s="18"/>
      <c r="Q6" s="18"/>
      <c r="R6" s="18"/>
      <c r="S6" s="18" t="s">
        <v>42</v>
      </c>
    </row>
    <row r="7" spans="1:19" s="7" customFormat="1" ht="20.149999999999999" customHeight="1" x14ac:dyDescent="0.35">
      <c r="A7" s="21"/>
      <c r="B7" s="37"/>
      <c r="C7" s="37"/>
      <c r="D7" s="22"/>
      <c r="E7" s="22"/>
      <c r="F7" s="23"/>
      <c r="G7" s="22"/>
      <c r="H7" s="38"/>
      <c r="I7" s="38"/>
      <c r="J7" s="39">
        <f t="shared" ref="J7:J22" si="0">H7*I7</f>
        <v>0</v>
      </c>
      <c r="K7" s="20"/>
      <c r="L7" s="20"/>
      <c r="O7" s="18"/>
      <c r="P7" s="18"/>
      <c r="Q7" s="18"/>
      <c r="R7" s="18"/>
      <c r="S7" s="18" t="s">
        <v>43</v>
      </c>
    </row>
    <row r="8" spans="1:19" s="7" customFormat="1" ht="20.149999999999999" customHeight="1" x14ac:dyDescent="0.35">
      <c r="A8" s="21"/>
      <c r="B8" s="37"/>
      <c r="C8" s="37"/>
      <c r="D8" s="22"/>
      <c r="E8" s="22"/>
      <c r="F8" s="23"/>
      <c r="G8" s="22"/>
      <c r="H8" s="38"/>
      <c r="I8" s="38"/>
      <c r="J8" s="39">
        <f t="shared" si="0"/>
        <v>0</v>
      </c>
      <c r="K8" s="20"/>
      <c r="L8" s="20"/>
      <c r="O8" s="18"/>
      <c r="P8" s="18"/>
      <c r="Q8" s="18"/>
      <c r="R8" s="18"/>
      <c r="S8" s="18" t="s">
        <v>44</v>
      </c>
    </row>
    <row r="9" spans="1:19" s="7" customFormat="1" ht="20.149999999999999" customHeight="1" x14ac:dyDescent="0.35">
      <c r="A9" s="21"/>
      <c r="B9" s="37"/>
      <c r="C9" s="37"/>
      <c r="D9" s="22"/>
      <c r="E9" s="22"/>
      <c r="F9" s="23"/>
      <c r="G9" s="22"/>
      <c r="H9" s="38"/>
      <c r="I9" s="38"/>
      <c r="J9" s="39">
        <f t="shared" si="0"/>
        <v>0</v>
      </c>
      <c r="K9" s="20"/>
      <c r="L9" s="20"/>
    </row>
    <row r="10" spans="1:19" s="7" customFormat="1" ht="20.149999999999999" customHeight="1" x14ac:dyDescent="0.35">
      <c r="A10" s="21"/>
      <c r="B10" s="37"/>
      <c r="C10" s="37"/>
      <c r="D10" s="22"/>
      <c r="E10" s="22"/>
      <c r="F10" s="23"/>
      <c r="G10" s="22"/>
      <c r="H10" s="38"/>
      <c r="I10" s="38"/>
      <c r="J10" s="39">
        <f t="shared" si="0"/>
        <v>0</v>
      </c>
      <c r="K10" s="20"/>
      <c r="L10" s="20"/>
      <c r="M10"/>
      <c r="N10"/>
    </row>
    <row r="11" spans="1:19" s="7" customFormat="1" ht="20.149999999999999" customHeight="1" x14ac:dyDescent="0.35">
      <c r="A11" s="21"/>
      <c r="B11" s="37"/>
      <c r="C11" s="37"/>
      <c r="D11" s="22"/>
      <c r="E11" s="22"/>
      <c r="F11" s="23"/>
      <c r="G11" s="22"/>
      <c r="H11" s="38"/>
      <c r="I11" s="38"/>
      <c r="J11" s="39">
        <f t="shared" si="0"/>
        <v>0</v>
      </c>
      <c r="K11" s="20"/>
      <c r="L11" s="20"/>
    </row>
    <row r="12" spans="1:19" ht="20.149999999999999" customHeight="1" x14ac:dyDescent="0.35">
      <c r="A12" s="21"/>
      <c r="B12" s="37"/>
      <c r="C12" s="37"/>
      <c r="D12" s="22"/>
      <c r="E12" s="22"/>
      <c r="F12" s="23"/>
      <c r="G12" s="22"/>
      <c r="H12" s="38"/>
      <c r="I12" s="38"/>
      <c r="J12" s="39">
        <f t="shared" si="0"/>
        <v>0</v>
      </c>
      <c r="K12" s="25"/>
      <c r="L12" s="25"/>
    </row>
    <row r="13" spans="1:19" ht="20.149999999999999" customHeight="1" x14ac:dyDescent="0.35">
      <c r="A13" s="21"/>
      <c r="B13" s="37"/>
      <c r="C13" s="37"/>
      <c r="D13" s="22"/>
      <c r="E13" s="22"/>
      <c r="F13" s="23"/>
      <c r="G13" s="22"/>
      <c r="H13" s="38"/>
      <c r="I13" s="38"/>
      <c r="J13" s="39">
        <f t="shared" si="0"/>
        <v>0</v>
      </c>
      <c r="K13" s="25"/>
      <c r="L13" s="25"/>
    </row>
    <row r="14" spans="1:19" ht="20.149999999999999" customHeight="1" x14ac:dyDescent="0.35">
      <c r="A14" s="21"/>
      <c r="B14" s="37"/>
      <c r="C14" s="37"/>
      <c r="D14" s="22"/>
      <c r="E14" s="22"/>
      <c r="F14" s="23"/>
      <c r="G14" s="22"/>
      <c r="H14" s="38"/>
      <c r="I14" s="38"/>
      <c r="J14" s="39">
        <f t="shared" si="0"/>
        <v>0</v>
      </c>
      <c r="K14" s="25"/>
      <c r="L14" s="25"/>
    </row>
    <row r="15" spans="1:19" ht="20.149999999999999" customHeight="1" x14ac:dyDescent="0.35">
      <c r="A15" s="21"/>
      <c r="B15" s="37"/>
      <c r="C15" s="37"/>
      <c r="D15" s="22"/>
      <c r="E15" s="22"/>
      <c r="F15" s="23"/>
      <c r="G15" s="22"/>
      <c r="H15" s="38"/>
      <c r="I15" s="38"/>
      <c r="J15" s="39">
        <f t="shared" si="0"/>
        <v>0</v>
      </c>
      <c r="K15" s="25"/>
      <c r="L15" s="25"/>
    </row>
    <row r="16" spans="1:19" ht="20.149999999999999" customHeight="1" x14ac:dyDescent="0.35">
      <c r="A16" s="21"/>
      <c r="B16" s="37"/>
      <c r="C16" s="37"/>
      <c r="D16" s="22"/>
      <c r="E16" s="22"/>
      <c r="F16" s="23"/>
      <c r="G16" s="22"/>
      <c r="H16" s="38"/>
      <c r="I16" s="38"/>
      <c r="J16" s="39">
        <f t="shared" si="0"/>
        <v>0</v>
      </c>
    </row>
    <row r="17" spans="1:12" s="7" customFormat="1" ht="20.149999999999999" customHeight="1" x14ac:dyDescent="0.35">
      <c r="A17" s="21"/>
      <c r="B17" s="37"/>
      <c r="C17" s="37"/>
      <c r="D17" s="22"/>
      <c r="E17" s="22"/>
      <c r="F17" s="23"/>
      <c r="G17" s="22"/>
      <c r="H17" s="38"/>
      <c r="I17" s="38"/>
      <c r="J17" s="39">
        <f t="shared" si="0"/>
        <v>0</v>
      </c>
      <c r="K17" s="20"/>
      <c r="L17" s="20"/>
    </row>
    <row r="18" spans="1:12" s="7" customFormat="1" ht="20.149999999999999" customHeight="1" x14ac:dyDescent="0.35">
      <c r="A18" s="21"/>
      <c r="B18" s="37"/>
      <c r="C18" s="37"/>
      <c r="D18" s="22"/>
      <c r="E18" s="22"/>
      <c r="F18" s="23"/>
      <c r="G18" s="22"/>
      <c r="H18" s="38"/>
      <c r="I18" s="38"/>
      <c r="J18" s="39">
        <f t="shared" si="0"/>
        <v>0</v>
      </c>
      <c r="K18" s="20"/>
      <c r="L18" s="20"/>
    </row>
    <row r="19" spans="1:12" s="7" customFormat="1" ht="20.149999999999999" customHeight="1" x14ac:dyDescent="0.35">
      <c r="A19" s="21"/>
      <c r="B19" s="37"/>
      <c r="C19" s="37"/>
      <c r="D19" s="22"/>
      <c r="E19" s="22"/>
      <c r="F19" s="23"/>
      <c r="G19" s="22"/>
      <c r="H19" s="38"/>
      <c r="I19" s="38"/>
      <c r="J19" s="39">
        <f t="shared" si="0"/>
        <v>0</v>
      </c>
      <c r="K19" s="20"/>
      <c r="L19" s="20"/>
    </row>
    <row r="20" spans="1:12" s="7" customFormat="1" ht="20.149999999999999" customHeight="1" x14ac:dyDescent="0.35">
      <c r="A20" s="21"/>
      <c r="B20" s="37"/>
      <c r="C20" s="37"/>
      <c r="D20" s="22"/>
      <c r="E20" s="22"/>
      <c r="F20" s="23"/>
      <c r="G20" s="22"/>
      <c r="H20" s="38"/>
      <c r="I20" s="38"/>
      <c r="J20" s="39">
        <f t="shared" si="0"/>
        <v>0</v>
      </c>
      <c r="K20" s="20"/>
      <c r="L20" s="20"/>
    </row>
    <row r="21" spans="1:12" s="7" customFormat="1" ht="20.149999999999999" customHeight="1" x14ac:dyDescent="0.35">
      <c r="A21" s="21"/>
      <c r="B21" s="37"/>
      <c r="C21" s="37"/>
      <c r="D21" s="22"/>
      <c r="E21" s="22"/>
      <c r="F21" s="23"/>
      <c r="G21" s="22"/>
      <c r="H21" s="38"/>
      <c r="I21" s="38"/>
      <c r="J21" s="39">
        <f t="shared" si="0"/>
        <v>0</v>
      </c>
      <c r="K21" s="20"/>
      <c r="L21" s="20"/>
    </row>
    <row r="22" spans="1:12" s="7" customFormat="1" ht="20.149999999999999" customHeight="1" x14ac:dyDescent="0.35">
      <c r="A22" s="21"/>
      <c r="B22" s="37"/>
      <c r="C22" s="37"/>
      <c r="D22" s="22"/>
      <c r="E22" s="22"/>
      <c r="F22" s="23"/>
      <c r="G22" s="22"/>
      <c r="H22" s="38"/>
      <c r="I22" s="38"/>
      <c r="J22" s="39">
        <f t="shared" si="0"/>
        <v>0</v>
      </c>
      <c r="K22" s="20"/>
      <c r="L22" s="20"/>
    </row>
    <row r="23" spans="1:12" ht="20.149999999999999" customHeight="1" thickBot="1" x14ac:dyDescent="0.4">
      <c r="A23" s="26"/>
      <c r="B23" s="40"/>
      <c r="C23" s="40"/>
      <c r="D23" s="27"/>
      <c r="E23" s="27"/>
      <c r="F23" s="28"/>
      <c r="G23" s="29"/>
      <c r="H23" s="41"/>
      <c r="I23" s="41"/>
      <c r="J23" s="39">
        <f t="shared" ref="J23" si="1">H23*I23</f>
        <v>0</v>
      </c>
    </row>
    <row r="24" spans="1:12" ht="20.149999999999999" customHeight="1" thickBot="1" x14ac:dyDescent="0.4">
      <c r="A24" s="31"/>
      <c r="B24" s="31"/>
      <c r="C24" s="31"/>
      <c r="D24" s="31"/>
      <c r="E24" s="32"/>
      <c r="F24" s="32"/>
      <c r="I24" s="33" t="s">
        <v>9</v>
      </c>
      <c r="J24" s="34">
        <f>SUM(J6:J23)</f>
        <v>0</v>
      </c>
    </row>
    <row r="25" spans="1:12" ht="20.149999999999999" customHeight="1" x14ac:dyDescent="0.35">
      <c r="A25" s="114" t="s">
        <v>45</v>
      </c>
      <c r="B25" s="35"/>
      <c r="C25" s="35"/>
    </row>
    <row r="26" spans="1:12" ht="20.149999999999999" customHeight="1" x14ac:dyDescent="0.35"/>
    <row r="27" spans="1:12" x14ac:dyDescent="0.35">
      <c r="D27" s="35"/>
      <c r="E27" s="35"/>
      <c r="F27" s="35"/>
      <c r="G27" s="35"/>
      <c r="H27" s="35"/>
      <c r="I27" s="35"/>
      <c r="J27" s="35"/>
    </row>
  </sheetData>
  <mergeCells count="11">
    <mergeCell ref="H4:H5"/>
    <mergeCell ref="I4:I5"/>
    <mergeCell ref="J4:J5"/>
    <mergeCell ref="A3:H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scale="55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Q26"/>
  <sheetViews>
    <sheetView showGridLines="0" zoomScale="80" zoomScaleNormal="80" workbookViewId="0">
      <selection activeCell="K30" sqref="K30"/>
    </sheetView>
  </sheetViews>
  <sheetFormatPr defaultColWidth="9.1796875" defaultRowHeight="15.5" x14ac:dyDescent="0.35"/>
  <cols>
    <col min="1" max="1" width="42.81640625" style="16" customWidth="1"/>
    <col min="2" max="2" width="25.453125" style="16" customWidth="1"/>
    <col min="3" max="3" width="25.54296875" style="16" customWidth="1"/>
    <col min="4" max="4" width="18.453125" style="16" customWidth="1"/>
    <col min="5" max="6" width="31.453125" style="16" customWidth="1"/>
    <col min="7" max="7" width="19.81640625" style="16" customWidth="1"/>
    <col min="8" max="8" width="14.54296875" style="16" customWidth="1"/>
    <col min="9" max="10" width="9.1796875" style="16" customWidth="1"/>
    <col min="11" max="11" width="29.453125" style="16" bestFit="1" customWidth="1"/>
    <col min="12" max="12" width="29.1796875" style="16" bestFit="1" customWidth="1"/>
    <col min="13" max="16384" width="9.1796875" style="16"/>
  </cols>
  <sheetData>
    <row r="1" spans="1:17" ht="33.65" customHeight="1" x14ac:dyDescent="0.35"/>
    <row r="2" spans="1:17" ht="33.65" customHeight="1" thickBot="1" x14ac:dyDescent="0.4"/>
    <row r="3" spans="1:17" s="9" customFormat="1" ht="30" customHeight="1" thickBot="1" x14ac:dyDescent="0.4">
      <c r="A3" s="571" t="str">
        <f>"SCHEDA COSTI PER MISSIONI "&amp;Anno_rendicontato</f>
        <v>SCHEDA COSTI PER MISSIONI 2024</v>
      </c>
      <c r="B3" s="572"/>
      <c r="C3" s="572"/>
      <c r="D3" s="572"/>
      <c r="E3" s="573"/>
      <c r="F3" s="100"/>
      <c r="G3" s="103" t="s">
        <v>9</v>
      </c>
      <c r="H3" s="104">
        <f>SUM(H6:H23)</f>
        <v>0</v>
      </c>
      <c r="M3" s="102">
        <f>SUMIF($G$6:$G$23,"orientamento",$H$6:$H$23)</f>
        <v>0</v>
      </c>
      <c r="N3" s="102">
        <f>SUMIF($G$6:$G$23,"formazione",$H$6:$H$23)</f>
        <v>0</v>
      </c>
      <c r="O3" s="102">
        <f>SUMIF($G$6:$G$23,"gestione progetti di innovazione",$H$6:$H$23)</f>
        <v>0</v>
      </c>
      <c r="P3" s="102"/>
      <c r="Q3" s="102"/>
    </row>
    <row r="4" spans="1:17" s="7" customFormat="1" ht="30" customHeight="1" x14ac:dyDescent="0.35">
      <c r="A4" s="542" t="s">
        <v>35</v>
      </c>
      <c r="B4" s="545" t="s">
        <v>46</v>
      </c>
      <c r="C4" s="575" t="s">
        <v>51</v>
      </c>
      <c r="D4" s="545" t="s">
        <v>52</v>
      </c>
      <c r="E4" s="545" t="s">
        <v>53</v>
      </c>
      <c r="F4" s="576" t="s">
        <v>54</v>
      </c>
      <c r="G4" s="545" t="s">
        <v>55</v>
      </c>
      <c r="H4" s="569" t="s">
        <v>41</v>
      </c>
      <c r="I4" s="20"/>
      <c r="M4" s="18"/>
      <c r="N4" s="18"/>
      <c r="O4" s="18"/>
      <c r="P4" s="18"/>
      <c r="Q4" s="18"/>
    </row>
    <row r="5" spans="1:17" s="7" customFormat="1" ht="30" customHeight="1" x14ac:dyDescent="0.35">
      <c r="A5" s="574"/>
      <c r="B5" s="568"/>
      <c r="C5" s="568"/>
      <c r="D5" s="568"/>
      <c r="E5" s="568"/>
      <c r="F5" s="577"/>
      <c r="G5" s="568"/>
      <c r="H5" s="570"/>
      <c r="I5" s="20"/>
      <c r="M5" s="18"/>
      <c r="N5" s="18"/>
      <c r="O5" s="18"/>
      <c r="P5" s="18"/>
      <c r="Q5" s="18"/>
    </row>
    <row r="6" spans="1:17" s="7" customFormat="1" ht="20.149999999999999" customHeight="1" x14ac:dyDescent="0.35">
      <c r="A6" s="21"/>
      <c r="B6" s="37"/>
      <c r="C6" s="37"/>
      <c r="D6" s="22"/>
      <c r="E6" s="22"/>
      <c r="F6" s="22"/>
      <c r="G6" s="22"/>
      <c r="H6" s="24"/>
      <c r="I6" s="20"/>
      <c r="J6" s="20"/>
      <c r="K6"/>
      <c r="L6"/>
      <c r="M6" s="18"/>
      <c r="N6" s="18"/>
      <c r="O6" s="18"/>
      <c r="P6" s="18"/>
      <c r="Q6" s="18" t="s">
        <v>42</v>
      </c>
    </row>
    <row r="7" spans="1:17" s="7" customFormat="1" ht="20.149999999999999" customHeight="1" x14ac:dyDescent="0.35">
      <c r="A7" s="21"/>
      <c r="B7" s="37"/>
      <c r="C7" s="37"/>
      <c r="D7" s="22"/>
      <c r="E7" s="22"/>
      <c r="F7" s="22"/>
      <c r="G7" s="22"/>
      <c r="H7" s="24"/>
      <c r="I7" s="20"/>
      <c r="J7" s="20"/>
      <c r="M7" s="18"/>
      <c r="N7" s="18"/>
      <c r="O7" s="18"/>
      <c r="P7" s="18"/>
      <c r="Q7" s="18" t="s">
        <v>43</v>
      </c>
    </row>
    <row r="8" spans="1:17" s="7" customFormat="1" ht="20.149999999999999" customHeight="1" x14ac:dyDescent="0.35">
      <c r="A8" s="21"/>
      <c r="B8" s="37"/>
      <c r="C8" s="37"/>
      <c r="D8" s="22"/>
      <c r="E8" s="22"/>
      <c r="F8" s="22"/>
      <c r="G8" s="22"/>
      <c r="H8" s="24"/>
      <c r="I8" s="20"/>
      <c r="J8" s="20"/>
      <c r="M8" s="18"/>
      <c r="N8" s="18"/>
      <c r="O8" s="18"/>
      <c r="P8" s="18"/>
      <c r="Q8" s="18" t="s">
        <v>44</v>
      </c>
    </row>
    <row r="9" spans="1:17" s="7" customFormat="1" ht="20.149999999999999" customHeight="1" x14ac:dyDescent="0.35">
      <c r="A9" s="21"/>
      <c r="B9" s="37"/>
      <c r="C9" s="37"/>
      <c r="D9" s="22"/>
      <c r="E9" s="22"/>
      <c r="F9" s="22"/>
      <c r="G9" s="22"/>
      <c r="H9" s="24"/>
      <c r="I9" s="20"/>
      <c r="J9" s="20"/>
    </row>
    <row r="10" spans="1:17" s="7" customFormat="1" ht="20.149999999999999" customHeight="1" x14ac:dyDescent="0.35">
      <c r="A10" s="21"/>
      <c r="B10" s="37"/>
      <c r="C10" s="37"/>
      <c r="D10" s="22"/>
      <c r="E10" s="22"/>
      <c r="F10" s="22"/>
      <c r="G10" s="22"/>
      <c r="H10" s="24"/>
      <c r="I10" s="20"/>
      <c r="J10" s="20"/>
      <c r="K10"/>
      <c r="L10"/>
    </row>
    <row r="11" spans="1:17" s="7" customFormat="1" ht="20.149999999999999" customHeight="1" x14ac:dyDescent="0.35">
      <c r="A11" s="21"/>
      <c r="B11" s="37"/>
      <c r="C11" s="37"/>
      <c r="D11" s="22"/>
      <c r="E11" s="22"/>
      <c r="F11" s="22"/>
      <c r="G11" s="22"/>
      <c r="H11" s="24"/>
      <c r="I11" s="20"/>
      <c r="J11" s="20"/>
    </row>
    <row r="12" spans="1:17" ht="20.149999999999999" customHeight="1" x14ac:dyDescent="0.35">
      <c r="A12" s="21"/>
      <c r="B12" s="37"/>
      <c r="C12" s="37"/>
      <c r="D12" s="22"/>
      <c r="E12" s="22"/>
      <c r="F12" s="22"/>
      <c r="G12" s="22"/>
      <c r="H12" s="24"/>
      <c r="I12" s="25"/>
      <c r="J12" s="25"/>
    </row>
    <row r="13" spans="1:17" ht="20.149999999999999" customHeight="1" x14ac:dyDescent="0.35">
      <c r="A13" s="21"/>
      <c r="B13" s="37"/>
      <c r="C13" s="37"/>
      <c r="D13" s="22"/>
      <c r="E13" s="22"/>
      <c r="F13" s="22"/>
      <c r="G13" s="22"/>
      <c r="H13" s="24"/>
      <c r="I13" s="25"/>
      <c r="J13" s="25"/>
    </row>
    <row r="14" spans="1:17" ht="20.149999999999999" customHeight="1" x14ac:dyDescent="0.35">
      <c r="A14" s="21"/>
      <c r="B14" s="37"/>
      <c r="C14" s="37"/>
      <c r="D14" s="22"/>
      <c r="E14" s="22"/>
      <c r="F14" s="22"/>
      <c r="G14" s="22"/>
      <c r="H14" s="24"/>
      <c r="I14" s="25"/>
      <c r="J14" s="25"/>
    </row>
    <row r="15" spans="1:17" ht="20.149999999999999" customHeight="1" x14ac:dyDescent="0.35">
      <c r="A15" s="21"/>
      <c r="B15" s="37"/>
      <c r="C15" s="37"/>
      <c r="D15" s="22"/>
      <c r="E15" s="22"/>
      <c r="F15" s="22"/>
      <c r="G15" s="22"/>
      <c r="H15" s="24"/>
      <c r="I15" s="25"/>
      <c r="J15" s="25"/>
    </row>
    <row r="16" spans="1:17" ht="20.149999999999999" customHeight="1" x14ac:dyDescent="0.35">
      <c r="A16" s="21"/>
      <c r="B16" s="37"/>
      <c r="C16" s="37"/>
      <c r="D16" s="22"/>
      <c r="E16" s="22"/>
      <c r="F16" s="22"/>
      <c r="G16" s="22"/>
      <c r="H16" s="24"/>
    </row>
    <row r="17" spans="1:10" s="7" customFormat="1" ht="20.149999999999999" customHeight="1" x14ac:dyDescent="0.35">
      <c r="A17" s="21"/>
      <c r="B17" s="37"/>
      <c r="C17" s="37"/>
      <c r="D17" s="22"/>
      <c r="E17" s="22"/>
      <c r="F17" s="22"/>
      <c r="G17" s="22"/>
      <c r="H17" s="24"/>
      <c r="I17" s="20"/>
      <c r="J17" s="20"/>
    </row>
    <row r="18" spans="1:10" s="7" customFormat="1" ht="20.149999999999999" customHeight="1" x14ac:dyDescent="0.35">
      <c r="A18" s="21"/>
      <c r="B18" s="37"/>
      <c r="C18" s="37"/>
      <c r="D18" s="22"/>
      <c r="E18" s="22"/>
      <c r="F18" s="22"/>
      <c r="G18" s="22"/>
      <c r="H18" s="24"/>
      <c r="I18" s="20"/>
      <c r="J18" s="20"/>
    </row>
    <row r="19" spans="1:10" s="7" customFormat="1" ht="20.149999999999999" customHeight="1" x14ac:dyDescent="0.35">
      <c r="A19" s="21"/>
      <c r="B19" s="37"/>
      <c r="C19" s="37"/>
      <c r="D19" s="22"/>
      <c r="E19" s="22"/>
      <c r="F19" s="22"/>
      <c r="G19" s="22"/>
      <c r="H19" s="24"/>
      <c r="I19" s="20"/>
      <c r="J19" s="20"/>
    </row>
    <row r="20" spans="1:10" s="7" customFormat="1" ht="20.149999999999999" customHeight="1" x14ac:dyDescent="0.35">
      <c r="A20" s="21"/>
      <c r="B20" s="37"/>
      <c r="C20" s="37"/>
      <c r="D20" s="22"/>
      <c r="E20" s="22"/>
      <c r="F20" s="22"/>
      <c r="G20" s="22"/>
      <c r="H20" s="24"/>
      <c r="I20" s="20"/>
      <c r="J20" s="20"/>
    </row>
    <row r="21" spans="1:10" s="7" customFormat="1" ht="20.149999999999999" customHeight="1" x14ac:dyDescent="0.35">
      <c r="A21" s="21"/>
      <c r="B21" s="37"/>
      <c r="C21" s="37"/>
      <c r="D21" s="22"/>
      <c r="E21" s="22"/>
      <c r="F21" s="22"/>
      <c r="G21" s="22"/>
      <c r="H21" s="24"/>
      <c r="I21" s="20"/>
      <c r="J21" s="20"/>
    </row>
    <row r="22" spans="1:10" s="7" customFormat="1" ht="20.149999999999999" customHeight="1" x14ac:dyDescent="0.35">
      <c r="A22" s="21"/>
      <c r="B22" s="37"/>
      <c r="C22" s="37"/>
      <c r="D22" s="22"/>
      <c r="E22" s="22"/>
      <c r="F22" s="22"/>
      <c r="G22" s="22"/>
      <c r="H22" s="24"/>
      <c r="I22" s="20"/>
      <c r="J22" s="20"/>
    </row>
    <row r="23" spans="1:10" ht="20.149999999999999" customHeight="1" thickBot="1" x14ac:dyDescent="0.4">
      <c r="A23" s="26"/>
      <c r="B23" s="40"/>
      <c r="C23" s="40"/>
      <c r="D23" s="27"/>
      <c r="E23" s="27"/>
      <c r="F23" s="27"/>
      <c r="G23" s="29"/>
      <c r="H23" s="30"/>
    </row>
    <row r="24" spans="1:10" ht="20.149999999999999" customHeight="1" thickBot="1" x14ac:dyDescent="0.4">
      <c r="A24" s="31"/>
      <c r="B24" s="31"/>
      <c r="C24" s="31"/>
      <c r="D24" s="31"/>
      <c r="E24" s="32"/>
      <c r="F24" s="32"/>
      <c r="G24" s="33" t="s">
        <v>9</v>
      </c>
      <c r="H24" s="34">
        <f>SUM(H6:H23)</f>
        <v>0</v>
      </c>
    </row>
    <row r="26" spans="1:10" x14ac:dyDescent="0.35">
      <c r="D26" s="35"/>
      <c r="E26" s="35"/>
      <c r="F26" s="35"/>
      <c r="G26" s="35"/>
      <c r="H26" s="35"/>
    </row>
  </sheetData>
  <mergeCells count="9">
    <mergeCell ref="G4:G5"/>
    <mergeCell ref="H4:H5"/>
    <mergeCell ref="A3:E3"/>
    <mergeCell ref="A4:A5"/>
    <mergeCell ref="B4:B5"/>
    <mergeCell ref="C4:C5"/>
    <mergeCell ref="D4:D5"/>
    <mergeCell ref="E4:E5"/>
    <mergeCell ref="F4:F5"/>
  </mergeCells>
  <dataValidations count="1">
    <dataValidation type="list" allowBlank="1" showInputMessage="1" showErrorMessage="1" sqref="E6:E23" xr:uid="{DCCD0FA9-DEBB-4F3F-AEE0-C9C9F661CA0D}">
      <formula1>"vitto,alloggio,viaggio mezzo pubblico,viaggio mezzo privato"</formula1>
    </dataValidation>
  </dataValidations>
  <pageMargins left="0.7" right="0.7" top="0.75" bottom="0.75" header="0.3" footer="0.3"/>
  <pageSetup paperSize="9" scale="62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8DA10-830D-4A1C-9E7D-06B8F688D4D5}">
  <sheetPr>
    <pageSetUpPr fitToPage="1"/>
  </sheetPr>
  <dimension ref="A1:BN449"/>
  <sheetViews>
    <sheetView showGridLines="0" topLeftCell="A22" zoomScale="80" zoomScaleNormal="80" workbookViewId="0">
      <selection activeCell="H77" sqref="H77"/>
    </sheetView>
  </sheetViews>
  <sheetFormatPr defaultColWidth="9.1796875" defaultRowHeight="15.5" x14ac:dyDescent="0.35"/>
  <cols>
    <col min="1" max="1" width="28.453125" style="16" customWidth="1"/>
    <col min="2" max="2" width="21.54296875" style="16" customWidth="1"/>
    <col min="3" max="3" width="24.1796875" style="16" customWidth="1"/>
    <col min="4" max="4" width="24.54296875" style="16" customWidth="1"/>
    <col min="5" max="5" width="18.54296875" style="16" customWidth="1"/>
    <col min="6" max="58" width="9.1796875" style="241"/>
    <col min="59" max="66" width="9.1796875" style="265"/>
    <col min="67" max="16384" width="9.1796875" style="16"/>
  </cols>
  <sheetData>
    <row r="1" spans="1:66" s="241" customFormat="1" ht="33.65" customHeight="1" x14ac:dyDescent="0.35"/>
    <row r="2" spans="1:66" s="241" customFormat="1" ht="33.65" customHeight="1" thickBot="1" x14ac:dyDescent="0.4"/>
    <row r="3" spans="1:66" s="265" customFormat="1" ht="23.15" customHeight="1" thickBot="1" x14ac:dyDescent="0.4">
      <c r="A3" s="536" t="str">
        <f xml:space="preserve"> "IMPRESA CAPOFILA " &amp;'Quadro riassuntivo'!D12</f>
        <v xml:space="preserve">IMPRESA CAPOFILA </v>
      </c>
      <c r="B3" s="537"/>
      <c r="C3" s="537"/>
      <c r="D3" s="537"/>
      <c r="E3" s="538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</row>
    <row r="4" spans="1:66" s="7" customFormat="1" ht="23.15" customHeight="1" thickBot="1" x14ac:dyDescent="0.4">
      <c r="A4" s="578" t="str">
        <f>"SCHEDA COSTI LAVORATORI IN SOMMINISTRAZIONE (STANDARD) "&amp;Anno_rendicontato</f>
        <v>SCHEDA COSTI LAVORATORI IN SOMMINISTRAZIONE (STANDARD) 2024</v>
      </c>
      <c r="B4" s="579"/>
      <c r="C4" s="579"/>
      <c r="D4" s="579"/>
      <c r="E4" s="580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87"/>
      <c r="BH4" s="287"/>
      <c r="BI4" s="287"/>
      <c r="BJ4" s="287"/>
      <c r="BK4" s="287"/>
      <c r="BL4" s="287"/>
      <c r="BM4" s="287"/>
      <c r="BN4" s="287"/>
    </row>
    <row r="5" spans="1:66" s="32" customFormat="1" ht="11.15" customHeight="1" x14ac:dyDescent="0.25">
      <c r="A5" s="542" t="s">
        <v>25</v>
      </c>
      <c r="B5" s="545" t="s">
        <v>107</v>
      </c>
      <c r="C5" s="545" t="s">
        <v>188</v>
      </c>
      <c r="D5" s="545" t="s">
        <v>27</v>
      </c>
      <c r="E5" s="548" t="s">
        <v>28</v>
      </c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43"/>
      <c r="AQ5" s="243"/>
      <c r="AR5" s="243"/>
      <c r="AS5" s="243"/>
      <c r="AT5" s="243"/>
      <c r="AU5" s="243"/>
      <c r="AV5" s="243"/>
      <c r="AW5" s="243"/>
      <c r="AX5" s="243"/>
      <c r="AY5" s="243"/>
      <c r="AZ5" s="243"/>
      <c r="BA5" s="243"/>
      <c r="BB5" s="243"/>
      <c r="BC5" s="243"/>
      <c r="BD5" s="243"/>
      <c r="BE5" s="243"/>
      <c r="BF5" s="243"/>
      <c r="BG5" s="278"/>
      <c r="BH5" s="278"/>
      <c r="BI5" s="278"/>
      <c r="BJ5" s="278"/>
      <c r="BK5" s="278"/>
      <c r="BL5" s="278"/>
      <c r="BM5" s="278"/>
      <c r="BN5" s="278"/>
    </row>
    <row r="6" spans="1:66" s="32" customFormat="1" ht="11.15" customHeight="1" x14ac:dyDescent="0.25">
      <c r="A6" s="543"/>
      <c r="B6" s="546"/>
      <c r="C6" s="546"/>
      <c r="D6" s="546"/>
      <c r="E6" s="549"/>
      <c r="F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43"/>
      <c r="AQ6" s="243"/>
      <c r="AR6" s="243"/>
      <c r="AS6" s="243"/>
      <c r="AT6" s="243"/>
      <c r="AU6" s="243"/>
      <c r="AV6" s="243"/>
      <c r="AW6" s="243"/>
      <c r="AX6" s="243"/>
      <c r="AY6" s="243"/>
      <c r="AZ6" s="243"/>
      <c r="BA6" s="243"/>
      <c r="BB6" s="243"/>
      <c r="BC6" s="243"/>
      <c r="BD6" s="243"/>
      <c r="BE6" s="243"/>
      <c r="BF6" s="243"/>
      <c r="BG6" s="278"/>
      <c r="BH6" s="278"/>
      <c r="BI6" s="278"/>
      <c r="BJ6" s="278"/>
      <c r="BK6" s="278"/>
      <c r="BL6" s="278"/>
      <c r="BM6" s="278"/>
      <c r="BN6" s="278"/>
    </row>
    <row r="7" spans="1:66" ht="30" customHeight="1" x14ac:dyDescent="0.35">
      <c r="A7" s="543"/>
      <c r="B7" s="581" t="s">
        <v>137</v>
      </c>
      <c r="C7" s="546"/>
      <c r="D7" s="583" t="s">
        <v>105</v>
      </c>
      <c r="E7" s="554" t="s">
        <v>29</v>
      </c>
    </row>
    <row r="8" spans="1:66" ht="34.5" customHeight="1" thickBot="1" x14ac:dyDescent="0.4">
      <c r="A8" s="544"/>
      <c r="B8" s="582"/>
      <c r="C8" s="547"/>
      <c r="D8" s="584"/>
      <c r="E8" s="555"/>
    </row>
    <row r="9" spans="1:66" ht="22.5" customHeight="1" x14ac:dyDescent="0.35">
      <c r="A9" s="533" t="s">
        <v>118</v>
      </c>
      <c r="B9" s="534"/>
      <c r="C9" s="534"/>
      <c r="D9" s="534"/>
      <c r="E9" s="535"/>
    </row>
    <row r="10" spans="1:66" s="32" customFormat="1" ht="15.65" customHeight="1" x14ac:dyDescent="0.25">
      <c r="A10" s="172" t="s">
        <v>31</v>
      </c>
      <c r="B10" s="121"/>
      <c r="C10" s="356">
        <v>75</v>
      </c>
      <c r="D10" s="123"/>
      <c r="E10" s="244">
        <f>C10*D10</f>
        <v>0</v>
      </c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3"/>
      <c r="AS10" s="243"/>
      <c r="AT10" s="243"/>
      <c r="AU10" s="243"/>
      <c r="AV10" s="243"/>
      <c r="AW10" s="243"/>
      <c r="AX10" s="243"/>
      <c r="AY10" s="243"/>
      <c r="AZ10" s="243"/>
      <c r="BA10" s="243"/>
      <c r="BB10" s="243"/>
      <c r="BC10" s="243"/>
      <c r="BD10" s="243"/>
      <c r="BE10" s="243"/>
      <c r="BF10" s="243"/>
      <c r="BG10" s="278"/>
      <c r="BH10" s="278"/>
      <c r="BI10" s="278"/>
      <c r="BJ10" s="278"/>
      <c r="BK10" s="278"/>
      <c r="BL10" s="278"/>
      <c r="BM10" s="278"/>
      <c r="BN10" s="278"/>
    </row>
    <row r="11" spans="1:66" s="32" customFormat="1" ht="15.65" customHeight="1" x14ac:dyDescent="0.25">
      <c r="A11" s="245" t="s">
        <v>32</v>
      </c>
      <c r="B11" s="122"/>
      <c r="C11" s="357">
        <v>43</v>
      </c>
      <c r="D11" s="124"/>
      <c r="E11" s="246">
        <f>C11*D11</f>
        <v>0</v>
      </c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3"/>
      <c r="V11" s="243"/>
      <c r="W11" s="243"/>
      <c r="X11" s="243"/>
      <c r="Y11" s="243"/>
      <c r="Z11" s="243"/>
      <c r="AA11" s="243"/>
      <c r="AB11" s="243"/>
      <c r="AC11" s="243"/>
      <c r="AD11" s="243"/>
      <c r="AE11" s="243"/>
      <c r="AF11" s="243"/>
      <c r="AG11" s="243"/>
      <c r="AH11" s="243"/>
      <c r="AI11" s="243"/>
      <c r="AJ11" s="243"/>
      <c r="AK11" s="243"/>
      <c r="AL11" s="243"/>
      <c r="AM11" s="243"/>
      <c r="AN11" s="243"/>
      <c r="AO11" s="243"/>
      <c r="AP11" s="243"/>
      <c r="AQ11" s="243"/>
      <c r="AR11" s="243"/>
      <c r="AS11" s="243"/>
      <c r="AT11" s="243"/>
      <c r="AU11" s="243"/>
      <c r="AV11" s="243"/>
      <c r="AW11" s="243"/>
      <c r="AX11" s="243"/>
      <c r="AY11" s="243"/>
      <c r="AZ11" s="243"/>
      <c r="BA11" s="243"/>
      <c r="BB11" s="243"/>
      <c r="BC11" s="243"/>
      <c r="BD11" s="243"/>
      <c r="BE11" s="243"/>
      <c r="BF11" s="243"/>
      <c r="BG11" s="278"/>
      <c r="BH11" s="278"/>
      <c r="BI11" s="278"/>
      <c r="BJ11" s="278"/>
      <c r="BK11" s="278"/>
      <c r="BL11" s="278"/>
      <c r="BM11" s="278"/>
      <c r="BN11" s="278"/>
    </row>
    <row r="12" spans="1:66" s="32" customFormat="1" ht="15.65" customHeight="1" x14ac:dyDescent="0.25">
      <c r="A12" s="245" t="s">
        <v>33</v>
      </c>
      <c r="B12" s="122"/>
      <c r="C12" s="357">
        <v>27</v>
      </c>
      <c r="D12" s="124"/>
      <c r="E12" s="246">
        <f>C12*D12</f>
        <v>0</v>
      </c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243"/>
      <c r="AE12" s="243"/>
      <c r="AF12" s="243"/>
      <c r="AG12" s="243"/>
      <c r="AH12" s="243"/>
      <c r="AI12" s="243"/>
      <c r="AJ12" s="243"/>
      <c r="AK12" s="243"/>
      <c r="AL12" s="243"/>
      <c r="AM12" s="243"/>
      <c r="AN12" s="243"/>
      <c r="AO12" s="243"/>
      <c r="AP12" s="243"/>
      <c r="AQ12" s="243"/>
      <c r="AR12" s="243"/>
      <c r="AS12" s="243"/>
      <c r="AT12" s="243"/>
      <c r="AU12" s="243"/>
      <c r="AV12" s="243"/>
      <c r="AW12" s="243"/>
      <c r="AX12" s="243"/>
      <c r="AY12" s="243"/>
      <c r="AZ12" s="243"/>
      <c r="BA12" s="243"/>
      <c r="BB12" s="243"/>
      <c r="BC12" s="243"/>
      <c r="BD12" s="243"/>
      <c r="BE12" s="243"/>
      <c r="BF12" s="243"/>
      <c r="BG12" s="278"/>
      <c r="BH12" s="278"/>
      <c r="BI12" s="278"/>
      <c r="BJ12" s="278"/>
      <c r="BK12" s="278"/>
      <c r="BL12" s="278"/>
      <c r="BM12" s="278"/>
      <c r="BN12" s="278"/>
    </row>
    <row r="13" spans="1:66" s="32" customFormat="1" ht="15.65" customHeight="1" thickBot="1" x14ac:dyDescent="0.3">
      <c r="A13" s="247" t="s">
        <v>34</v>
      </c>
      <c r="B13" s="248">
        <f>SUM(B10:B12)</f>
        <v>0</v>
      </c>
      <c r="C13" s="249"/>
      <c r="D13" s="248">
        <f>SUM(D10:D12)</f>
        <v>0</v>
      </c>
      <c r="E13" s="250">
        <f>SUM(E10:E12)</f>
        <v>0</v>
      </c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  <c r="AR13" s="243"/>
      <c r="AS13" s="243"/>
      <c r="AT13" s="243"/>
      <c r="AU13" s="243"/>
      <c r="AV13" s="243"/>
      <c r="AW13" s="243"/>
      <c r="AX13" s="243"/>
      <c r="AY13" s="243"/>
      <c r="AZ13" s="243"/>
      <c r="BA13" s="243"/>
      <c r="BB13" s="243"/>
      <c r="BC13" s="243"/>
      <c r="BD13" s="243"/>
      <c r="BE13" s="243"/>
      <c r="BF13" s="243"/>
      <c r="BG13" s="278"/>
      <c r="BH13" s="278"/>
      <c r="BI13" s="278"/>
      <c r="BJ13" s="278"/>
      <c r="BK13" s="278"/>
      <c r="BL13" s="278"/>
      <c r="BM13" s="278"/>
      <c r="BN13" s="278"/>
    </row>
    <row r="14" spans="1:66" ht="22.5" customHeight="1" x14ac:dyDescent="0.35">
      <c r="A14" s="533" t="s">
        <v>119</v>
      </c>
      <c r="B14" s="534"/>
      <c r="C14" s="534"/>
      <c r="D14" s="534"/>
      <c r="E14" s="535"/>
    </row>
    <row r="15" spans="1:66" s="32" customFormat="1" ht="15.65" customHeight="1" x14ac:dyDescent="0.25">
      <c r="A15" s="172" t="s">
        <v>31</v>
      </c>
      <c r="B15" s="121"/>
      <c r="C15" s="356">
        <v>75</v>
      </c>
      <c r="D15" s="123"/>
      <c r="E15" s="251">
        <f>C15*D15</f>
        <v>0</v>
      </c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243"/>
      <c r="AL15" s="243"/>
      <c r="AM15" s="243"/>
      <c r="AN15" s="243"/>
      <c r="AO15" s="243"/>
      <c r="AP15" s="243"/>
      <c r="AQ15" s="243"/>
      <c r="AR15" s="243"/>
      <c r="AS15" s="243"/>
      <c r="AT15" s="243"/>
      <c r="AU15" s="243"/>
      <c r="AV15" s="243"/>
      <c r="AW15" s="243"/>
      <c r="AX15" s="243"/>
      <c r="AY15" s="243"/>
      <c r="AZ15" s="243"/>
      <c r="BA15" s="243"/>
      <c r="BB15" s="243"/>
      <c r="BC15" s="243"/>
      <c r="BD15" s="243"/>
      <c r="BE15" s="243"/>
      <c r="BF15" s="243"/>
      <c r="BG15" s="278"/>
      <c r="BH15" s="278"/>
      <c r="BI15" s="278"/>
      <c r="BJ15" s="278"/>
      <c r="BK15" s="278"/>
      <c r="BL15" s="278"/>
      <c r="BM15" s="278"/>
      <c r="BN15" s="278"/>
    </row>
    <row r="16" spans="1:66" s="32" customFormat="1" ht="15.65" customHeight="1" x14ac:dyDescent="0.25">
      <c r="A16" s="245" t="s">
        <v>32</v>
      </c>
      <c r="B16" s="122"/>
      <c r="C16" s="357">
        <v>43</v>
      </c>
      <c r="D16" s="124"/>
      <c r="E16" s="252">
        <f>C16*D16</f>
        <v>0</v>
      </c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/>
      <c r="AD16" s="243"/>
      <c r="AE16" s="243"/>
      <c r="AF16" s="243"/>
      <c r="AG16" s="243"/>
      <c r="AH16" s="243"/>
      <c r="AI16" s="243"/>
      <c r="AJ16" s="243"/>
      <c r="AK16" s="243"/>
      <c r="AL16" s="243"/>
      <c r="AM16" s="243"/>
      <c r="AN16" s="243"/>
      <c r="AO16" s="243"/>
      <c r="AP16" s="243"/>
      <c r="AQ16" s="243"/>
      <c r="AR16" s="243"/>
      <c r="AS16" s="243"/>
      <c r="AT16" s="243"/>
      <c r="AU16" s="243"/>
      <c r="AV16" s="243"/>
      <c r="AW16" s="243"/>
      <c r="AX16" s="243"/>
      <c r="AY16" s="243"/>
      <c r="AZ16" s="243"/>
      <c r="BA16" s="243"/>
      <c r="BB16" s="243"/>
      <c r="BC16" s="243"/>
      <c r="BD16" s="243"/>
      <c r="BE16" s="243"/>
      <c r="BF16" s="243"/>
      <c r="BG16" s="278"/>
      <c r="BH16" s="278"/>
      <c r="BI16" s="278"/>
      <c r="BJ16" s="278"/>
      <c r="BK16" s="278"/>
      <c r="BL16" s="278"/>
      <c r="BM16" s="278"/>
      <c r="BN16" s="278"/>
    </row>
    <row r="17" spans="1:66" s="32" customFormat="1" ht="15.65" customHeight="1" x14ac:dyDescent="0.25">
      <c r="A17" s="245" t="s">
        <v>33</v>
      </c>
      <c r="B17" s="122"/>
      <c r="C17" s="357">
        <v>27</v>
      </c>
      <c r="D17" s="124"/>
      <c r="E17" s="252">
        <f>C17*D17</f>
        <v>0</v>
      </c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  <c r="AW17" s="243"/>
      <c r="AX17" s="243"/>
      <c r="AY17" s="243"/>
      <c r="AZ17" s="243"/>
      <c r="BA17" s="243"/>
      <c r="BB17" s="243"/>
      <c r="BC17" s="243"/>
      <c r="BD17" s="243"/>
      <c r="BE17" s="243"/>
      <c r="BF17" s="243"/>
      <c r="BG17" s="278"/>
      <c r="BH17" s="278"/>
      <c r="BI17" s="278"/>
      <c r="BJ17" s="278"/>
      <c r="BK17" s="278"/>
      <c r="BL17" s="278"/>
      <c r="BM17" s="278"/>
      <c r="BN17" s="278"/>
    </row>
    <row r="18" spans="1:66" s="32" customFormat="1" ht="15.65" customHeight="1" thickBot="1" x14ac:dyDescent="0.3">
      <c r="A18" s="247" t="s">
        <v>34</v>
      </c>
      <c r="B18" s="248">
        <f>SUM(B15:B17)</f>
        <v>0</v>
      </c>
      <c r="C18" s="249"/>
      <c r="D18" s="248">
        <f>SUM(D15:D17)</f>
        <v>0</v>
      </c>
      <c r="E18" s="253">
        <f>SUM(E15:E17)</f>
        <v>0</v>
      </c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  <c r="AW18" s="243"/>
      <c r="AX18" s="243"/>
      <c r="AY18" s="243"/>
      <c r="AZ18" s="243"/>
      <c r="BA18" s="243"/>
      <c r="BB18" s="243"/>
      <c r="BC18" s="243"/>
      <c r="BD18" s="243"/>
      <c r="BE18" s="243"/>
      <c r="BF18" s="243"/>
      <c r="BG18" s="278"/>
      <c r="BH18" s="278"/>
      <c r="BI18" s="278"/>
      <c r="BJ18" s="278"/>
      <c r="BK18" s="278"/>
      <c r="BL18" s="278"/>
      <c r="BM18" s="278"/>
      <c r="BN18" s="278"/>
    </row>
    <row r="19" spans="1:66" s="241" customFormat="1" ht="16" thickBot="1" x14ac:dyDescent="0.4">
      <c r="E19" s="264"/>
    </row>
    <row r="20" spans="1:66" s="243" customFormat="1" ht="15.65" customHeight="1" thickBot="1" x14ac:dyDescent="0.3">
      <c r="A20" s="255" t="s">
        <v>34</v>
      </c>
      <c r="B20" s="256">
        <f>B13+B18</f>
        <v>0</v>
      </c>
      <c r="C20" s="257"/>
      <c r="D20" s="256">
        <f>D13+D18</f>
        <v>0</v>
      </c>
      <c r="E20" s="258">
        <f>E13+E18</f>
        <v>0</v>
      </c>
    </row>
    <row r="21" spans="1:66" s="243" customFormat="1" ht="15.65" customHeight="1" x14ac:dyDescent="0.25">
      <c r="A21" s="288"/>
      <c r="B21" s="289"/>
      <c r="C21" s="290"/>
      <c r="D21" s="289"/>
      <c r="E21" s="291"/>
    </row>
    <row r="22" spans="1:66" s="241" customFormat="1" x14ac:dyDescent="0.35"/>
    <row r="23" spans="1:66" s="241" customFormat="1" ht="16" thickBot="1" x14ac:dyDescent="0.4"/>
    <row r="24" spans="1:66" s="265" customFormat="1" ht="23.15" customHeight="1" thickBot="1" x14ac:dyDescent="0.4">
      <c r="A24" s="536" t="str">
        <f xml:space="preserve"> "IMPRESA PARTNER " &amp;'Quadro riassuntivo'!D17</f>
        <v xml:space="preserve">IMPRESA PARTNER </v>
      </c>
      <c r="B24" s="537"/>
      <c r="C24" s="537"/>
      <c r="D24" s="537"/>
      <c r="E24" s="538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  <c r="AB24" s="241"/>
      <c r="AC24" s="241"/>
      <c r="AD24" s="241"/>
      <c r="AE24" s="241"/>
      <c r="AF24" s="241"/>
      <c r="AG24" s="241"/>
      <c r="AH24" s="241"/>
      <c r="AI24" s="241"/>
      <c r="AJ24" s="241"/>
      <c r="AK24" s="241"/>
      <c r="AL24" s="241"/>
      <c r="AM24" s="241"/>
      <c r="AN24" s="241"/>
      <c r="AO24" s="241"/>
      <c r="AP24" s="241"/>
      <c r="AQ24" s="241"/>
      <c r="AR24" s="241"/>
      <c r="AS24" s="241"/>
      <c r="AT24" s="241"/>
      <c r="AU24" s="241"/>
      <c r="AV24" s="241"/>
      <c r="AW24" s="241"/>
      <c r="AX24" s="241"/>
      <c r="AY24" s="241"/>
      <c r="AZ24" s="241"/>
      <c r="BA24" s="241"/>
      <c r="BB24" s="241"/>
      <c r="BC24" s="241"/>
      <c r="BD24" s="241"/>
      <c r="BE24" s="241"/>
      <c r="BF24" s="241"/>
    </row>
    <row r="25" spans="1:66" s="7" customFormat="1" ht="23.15" customHeight="1" thickBot="1" x14ac:dyDescent="0.4">
      <c r="A25" s="578" t="str">
        <f>"SCHEDA COSTI LAVORATORI IN SOMMINISTRAZIONE (STANDARD) "&amp;Anno_rendicontato</f>
        <v>SCHEDA COSTI LAVORATORI IN SOMMINISTRAZIONE (STANDARD) 2024</v>
      </c>
      <c r="B25" s="579"/>
      <c r="C25" s="579"/>
      <c r="D25" s="579"/>
      <c r="E25" s="580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42"/>
      <c r="S25" s="242"/>
      <c r="T25" s="242"/>
      <c r="U25" s="242"/>
      <c r="V25" s="242"/>
      <c r="W25" s="242"/>
      <c r="X25" s="242"/>
      <c r="Y25" s="242"/>
      <c r="Z25" s="242"/>
      <c r="AA25" s="242"/>
      <c r="AB25" s="242"/>
      <c r="AC25" s="242"/>
      <c r="AD25" s="242"/>
      <c r="AE25" s="242"/>
      <c r="AF25" s="242"/>
      <c r="AG25" s="242"/>
      <c r="AH25" s="242"/>
      <c r="AI25" s="242"/>
      <c r="AJ25" s="242"/>
      <c r="AK25" s="242"/>
      <c r="AL25" s="242"/>
      <c r="AM25" s="242"/>
      <c r="AN25" s="242"/>
      <c r="AO25" s="242"/>
      <c r="AP25" s="242"/>
      <c r="AQ25" s="242"/>
      <c r="AR25" s="242"/>
      <c r="AS25" s="242"/>
      <c r="AT25" s="242"/>
      <c r="AU25" s="242"/>
      <c r="AV25" s="242"/>
      <c r="AW25" s="242"/>
      <c r="AX25" s="242"/>
      <c r="AY25" s="242"/>
      <c r="AZ25" s="242"/>
      <c r="BA25" s="242"/>
      <c r="BB25" s="242"/>
      <c r="BC25" s="242"/>
      <c r="BD25" s="242"/>
      <c r="BE25" s="242"/>
      <c r="BF25" s="242"/>
      <c r="BG25" s="287"/>
      <c r="BH25" s="287"/>
      <c r="BI25" s="287"/>
      <c r="BJ25" s="287"/>
      <c r="BK25" s="287"/>
      <c r="BL25" s="287"/>
      <c r="BM25" s="287"/>
      <c r="BN25" s="287"/>
    </row>
    <row r="26" spans="1:66" s="32" customFormat="1" ht="11.15" customHeight="1" x14ac:dyDescent="0.25">
      <c r="A26" s="542" t="s">
        <v>25</v>
      </c>
      <c r="B26" s="545" t="s">
        <v>107</v>
      </c>
      <c r="C26" s="545" t="s">
        <v>188</v>
      </c>
      <c r="D26" s="545" t="s">
        <v>27</v>
      </c>
      <c r="E26" s="548" t="s">
        <v>28</v>
      </c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3"/>
      <c r="AT26" s="243"/>
      <c r="AU26" s="243"/>
      <c r="AV26" s="243"/>
      <c r="AW26" s="243"/>
      <c r="AX26" s="243"/>
      <c r="AY26" s="243"/>
      <c r="AZ26" s="243"/>
      <c r="BA26" s="243"/>
      <c r="BB26" s="243"/>
      <c r="BC26" s="243"/>
      <c r="BD26" s="243"/>
      <c r="BE26" s="243"/>
      <c r="BF26" s="243"/>
      <c r="BG26" s="278"/>
      <c r="BH26" s="278"/>
      <c r="BI26" s="278"/>
      <c r="BJ26" s="278"/>
      <c r="BK26" s="278"/>
      <c r="BL26" s="278"/>
      <c r="BM26" s="278"/>
      <c r="BN26" s="278"/>
    </row>
    <row r="27" spans="1:66" s="32" customFormat="1" ht="11.15" customHeight="1" x14ac:dyDescent="0.25">
      <c r="A27" s="543"/>
      <c r="B27" s="546"/>
      <c r="C27" s="546"/>
      <c r="D27" s="546"/>
      <c r="E27" s="549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3"/>
      <c r="BF27" s="243"/>
      <c r="BG27" s="278"/>
      <c r="BH27" s="278"/>
      <c r="BI27" s="278"/>
      <c r="BJ27" s="278"/>
      <c r="BK27" s="278"/>
      <c r="BL27" s="278"/>
      <c r="BM27" s="278"/>
      <c r="BN27" s="278"/>
    </row>
    <row r="28" spans="1:66" ht="30" customHeight="1" x14ac:dyDescent="0.35">
      <c r="A28" s="543"/>
      <c r="B28" s="581" t="s">
        <v>137</v>
      </c>
      <c r="C28" s="546"/>
      <c r="D28" s="583" t="s">
        <v>105</v>
      </c>
      <c r="E28" s="554" t="s">
        <v>29</v>
      </c>
    </row>
    <row r="29" spans="1:66" ht="34.5" customHeight="1" thickBot="1" x14ac:dyDescent="0.4">
      <c r="A29" s="544"/>
      <c r="B29" s="582"/>
      <c r="C29" s="547"/>
      <c r="D29" s="584"/>
      <c r="E29" s="555"/>
    </row>
    <row r="30" spans="1:66" ht="22.5" customHeight="1" x14ac:dyDescent="0.35">
      <c r="A30" s="533" t="s">
        <v>118</v>
      </c>
      <c r="B30" s="534"/>
      <c r="C30" s="534"/>
      <c r="D30" s="534"/>
      <c r="E30" s="535"/>
    </row>
    <row r="31" spans="1:66" s="32" customFormat="1" ht="15.65" customHeight="1" x14ac:dyDescent="0.25">
      <c r="A31" s="172" t="s">
        <v>31</v>
      </c>
      <c r="B31" s="121"/>
      <c r="C31" s="356">
        <v>75</v>
      </c>
      <c r="D31" s="123"/>
      <c r="E31" s="244">
        <f>C31*D31</f>
        <v>0</v>
      </c>
      <c r="F31" s="243"/>
      <c r="G31" s="243"/>
      <c r="H31" s="243"/>
      <c r="I31" s="243"/>
      <c r="J31" s="243"/>
      <c r="K31" s="243"/>
      <c r="L31" s="243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  <c r="AB31" s="243"/>
      <c r="AC31" s="243"/>
      <c r="AD31" s="243"/>
      <c r="AE31" s="243"/>
      <c r="AF31" s="243"/>
      <c r="AG31" s="243"/>
      <c r="AH31" s="243"/>
      <c r="AI31" s="243"/>
      <c r="AJ31" s="243"/>
      <c r="AK31" s="243"/>
      <c r="AL31" s="243"/>
      <c r="AM31" s="243"/>
      <c r="AN31" s="243"/>
      <c r="AO31" s="243"/>
      <c r="AP31" s="243"/>
      <c r="AQ31" s="243"/>
      <c r="AR31" s="243"/>
      <c r="AS31" s="243"/>
      <c r="AT31" s="243"/>
      <c r="AU31" s="243"/>
      <c r="AV31" s="243"/>
      <c r="AW31" s="243"/>
      <c r="AX31" s="243"/>
      <c r="AY31" s="243"/>
      <c r="AZ31" s="243"/>
      <c r="BA31" s="243"/>
      <c r="BB31" s="243"/>
      <c r="BC31" s="243"/>
      <c r="BD31" s="243"/>
      <c r="BE31" s="243"/>
      <c r="BF31" s="243"/>
      <c r="BG31" s="278"/>
      <c r="BH31" s="278"/>
      <c r="BI31" s="278"/>
      <c r="BJ31" s="278"/>
      <c r="BK31" s="278"/>
      <c r="BL31" s="278"/>
      <c r="BM31" s="278"/>
      <c r="BN31" s="278"/>
    </row>
    <row r="32" spans="1:66" s="32" customFormat="1" ht="15.65" customHeight="1" x14ac:dyDescent="0.25">
      <c r="A32" s="245" t="s">
        <v>32</v>
      </c>
      <c r="B32" s="122"/>
      <c r="C32" s="357">
        <v>43</v>
      </c>
      <c r="D32" s="124"/>
      <c r="E32" s="246">
        <f>C32*D32</f>
        <v>0</v>
      </c>
      <c r="F32" s="243"/>
      <c r="G32" s="243"/>
      <c r="H32" s="243"/>
      <c r="I32" s="243"/>
      <c r="J32" s="243"/>
      <c r="K32" s="243"/>
      <c r="L32" s="243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  <c r="AB32" s="243"/>
      <c r="AC32" s="243"/>
      <c r="AD32" s="243"/>
      <c r="AE32" s="243"/>
      <c r="AF32" s="243"/>
      <c r="AG32" s="243"/>
      <c r="AH32" s="243"/>
      <c r="AI32" s="243"/>
      <c r="AJ32" s="243"/>
      <c r="AK32" s="243"/>
      <c r="AL32" s="243"/>
      <c r="AM32" s="243"/>
      <c r="AN32" s="243"/>
      <c r="AO32" s="243"/>
      <c r="AP32" s="243"/>
      <c r="AQ32" s="243"/>
      <c r="AR32" s="243"/>
      <c r="AS32" s="243"/>
      <c r="AT32" s="243"/>
      <c r="AU32" s="243"/>
      <c r="AV32" s="243"/>
      <c r="AW32" s="243"/>
      <c r="AX32" s="243"/>
      <c r="AY32" s="243"/>
      <c r="AZ32" s="243"/>
      <c r="BA32" s="243"/>
      <c r="BB32" s="243"/>
      <c r="BC32" s="243"/>
      <c r="BD32" s="243"/>
      <c r="BE32" s="243"/>
      <c r="BF32" s="243"/>
      <c r="BG32" s="278"/>
      <c r="BH32" s="278"/>
      <c r="BI32" s="278"/>
      <c r="BJ32" s="278"/>
      <c r="BK32" s="278"/>
      <c r="BL32" s="278"/>
      <c r="BM32" s="278"/>
      <c r="BN32" s="278"/>
    </row>
    <row r="33" spans="1:66" s="32" customFormat="1" ht="15.65" customHeight="1" x14ac:dyDescent="0.25">
      <c r="A33" s="245" t="s">
        <v>33</v>
      </c>
      <c r="B33" s="122"/>
      <c r="C33" s="357">
        <v>27</v>
      </c>
      <c r="D33" s="124"/>
      <c r="E33" s="246">
        <f>C33*D33</f>
        <v>0</v>
      </c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243"/>
      <c r="AD33" s="243"/>
      <c r="AE33" s="243"/>
      <c r="AF33" s="243"/>
      <c r="AG33" s="243"/>
      <c r="AH33" s="243"/>
      <c r="AI33" s="243"/>
      <c r="AJ33" s="243"/>
      <c r="AK33" s="243"/>
      <c r="AL33" s="243"/>
      <c r="AM33" s="243"/>
      <c r="AN33" s="243"/>
      <c r="AO33" s="243"/>
      <c r="AP33" s="243"/>
      <c r="AQ33" s="243"/>
      <c r="AR33" s="243"/>
      <c r="AS33" s="243"/>
      <c r="AT33" s="243"/>
      <c r="AU33" s="243"/>
      <c r="AV33" s="243"/>
      <c r="AW33" s="243"/>
      <c r="AX33" s="243"/>
      <c r="AY33" s="243"/>
      <c r="AZ33" s="243"/>
      <c r="BA33" s="243"/>
      <c r="BB33" s="243"/>
      <c r="BC33" s="243"/>
      <c r="BD33" s="243"/>
      <c r="BE33" s="243"/>
      <c r="BF33" s="243"/>
      <c r="BG33" s="278"/>
      <c r="BH33" s="278"/>
      <c r="BI33" s="278"/>
      <c r="BJ33" s="278"/>
      <c r="BK33" s="278"/>
      <c r="BL33" s="278"/>
      <c r="BM33" s="278"/>
      <c r="BN33" s="278"/>
    </row>
    <row r="34" spans="1:66" s="32" customFormat="1" ht="15.65" customHeight="1" thickBot="1" x14ac:dyDescent="0.3">
      <c r="A34" s="247" t="s">
        <v>34</v>
      </c>
      <c r="B34" s="248">
        <f>SUM(B31:B33)</f>
        <v>0</v>
      </c>
      <c r="C34" s="249"/>
      <c r="D34" s="248">
        <f>SUM(D31:D33)</f>
        <v>0</v>
      </c>
      <c r="E34" s="250">
        <f>SUM(E31:E33)</f>
        <v>0</v>
      </c>
      <c r="F34" s="243"/>
      <c r="G34" s="243"/>
      <c r="H34" s="243"/>
      <c r="I34" s="243"/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/>
      <c r="AF34" s="243"/>
      <c r="AG34" s="243"/>
      <c r="AH34" s="243"/>
      <c r="AI34" s="243"/>
      <c r="AJ34" s="243"/>
      <c r="AK34" s="243"/>
      <c r="AL34" s="243"/>
      <c r="AM34" s="243"/>
      <c r="AN34" s="243"/>
      <c r="AO34" s="243"/>
      <c r="AP34" s="243"/>
      <c r="AQ34" s="243"/>
      <c r="AR34" s="243"/>
      <c r="AS34" s="243"/>
      <c r="AT34" s="243"/>
      <c r="AU34" s="243"/>
      <c r="AV34" s="243"/>
      <c r="AW34" s="243"/>
      <c r="AX34" s="243"/>
      <c r="AY34" s="243"/>
      <c r="AZ34" s="243"/>
      <c r="BA34" s="243"/>
      <c r="BB34" s="243"/>
      <c r="BC34" s="243"/>
      <c r="BD34" s="243"/>
      <c r="BE34" s="243"/>
      <c r="BF34" s="243"/>
      <c r="BG34" s="278"/>
      <c r="BH34" s="278"/>
      <c r="BI34" s="278"/>
      <c r="BJ34" s="278"/>
      <c r="BK34" s="278"/>
      <c r="BL34" s="278"/>
      <c r="BM34" s="278"/>
      <c r="BN34" s="278"/>
    </row>
    <row r="35" spans="1:66" ht="22.5" customHeight="1" x14ac:dyDescent="0.35">
      <c r="A35" s="533" t="s">
        <v>119</v>
      </c>
      <c r="B35" s="534"/>
      <c r="C35" s="534"/>
      <c r="D35" s="534"/>
      <c r="E35" s="535"/>
    </row>
    <row r="36" spans="1:66" s="32" customFormat="1" ht="15.65" customHeight="1" x14ac:dyDescent="0.25">
      <c r="A36" s="172" t="s">
        <v>31</v>
      </c>
      <c r="B36" s="121"/>
      <c r="C36" s="356">
        <v>75</v>
      </c>
      <c r="D36" s="123"/>
      <c r="E36" s="251">
        <f>C36*D36</f>
        <v>0</v>
      </c>
      <c r="F36" s="243"/>
      <c r="G36" s="243"/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  <c r="AB36" s="243"/>
      <c r="AC36" s="243"/>
      <c r="AD36" s="243"/>
      <c r="AE36" s="243"/>
      <c r="AF36" s="243"/>
      <c r="AG36" s="243"/>
      <c r="AH36" s="243"/>
      <c r="AI36" s="243"/>
      <c r="AJ36" s="243"/>
      <c r="AK36" s="243"/>
      <c r="AL36" s="243"/>
      <c r="AM36" s="243"/>
      <c r="AN36" s="243"/>
      <c r="AO36" s="243"/>
      <c r="AP36" s="243"/>
      <c r="AQ36" s="243"/>
      <c r="AR36" s="243"/>
      <c r="AS36" s="243"/>
      <c r="AT36" s="243"/>
      <c r="AU36" s="243"/>
      <c r="AV36" s="243"/>
      <c r="AW36" s="243"/>
      <c r="AX36" s="243"/>
      <c r="AY36" s="243"/>
      <c r="AZ36" s="243"/>
      <c r="BA36" s="243"/>
      <c r="BB36" s="243"/>
      <c r="BC36" s="243"/>
      <c r="BD36" s="243"/>
      <c r="BE36" s="243"/>
      <c r="BF36" s="243"/>
      <c r="BG36" s="278"/>
      <c r="BH36" s="278"/>
      <c r="BI36" s="278"/>
      <c r="BJ36" s="278"/>
      <c r="BK36" s="278"/>
      <c r="BL36" s="278"/>
      <c r="BM36" s="278"/>
      <c r="BN36" s="278"/>
    </row>
    <row r="37" spans="1:66" s="32" customFormat="1" ht="15.65" customHeight="1" x14ac:dyDescent="0.25">
      <c r="A37" s="245" t="s">
        <v>32</v>
      </c>
      <c r="B37" s="122"/>
      <c r="C37" s="357">
        <v>43</v>
      </c>
      <c r="D37" s="124"/>
      <c r="E37" s="252">
        <f>C37*D37</f>
        <v>0</v>
      </c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  <c r="AB37" s="243"/>
      <c r="AC37" s="243"/>
      <c r="AD37" s="243"/>
      <c r="AE37" s="243"/>
      <c r="AF37" s="243"/>
      <c r="AG37" s="243"/>
      <c r="AH37" s="243"/>
      <c r="AI37" s="243"/>
      <c r="AJ37" s="243"/>
      <c r="AK37" s="243"/>
      <c r="AL37" s="243"/>
      <c r="AM37" s="243"/>
      <c r="AN37" s="243"/>
      <c r="AO37" s="243"/>
      <c r="AP37" s="243"/>
      <c r="AQ37" s="243"/>
      <c r="AR37" s="243"/>
      <c r="AS37" s="243"/>
      <c r="AT37" s="243"/>
      <c r="AU37" s="243"/>
      <c r="AV37" s="243"/>
      <c r="AW37" s="243"/>
      <c r="AX37" s="243"/>
      <c r="AY37" s="243"/>
      <c r="AZ37" s="243"/>
      <c r="BA37" s="243"/>
      <c r="BB37" s="243"/>
      <c r="BC37" s="243"/>
      <c r="BD37" s="243"/>
      <c r="BE37" s="243"/>
      <c r="BF37" s="243"/>
      <c r="BG37" s="278"/>
      <c r="BH37" s="278"/>
      <c r="BI37" s="278"/>
      <c r="BJ37" s="278"/>
      <c r="BK37" s="278"/>
      <c r="BL37" s="278"/>
      <c r="BM37" s="278"/>
      <c r="BN37" s="278"/>
    </row>
    <row r="38" spans="1:66" s="32" customFormat="1" ht="15.65" customHeight="1" x14ac:dyDescent="0.25">
      <c r="A38" s="245" t="s">
        <v>33</v>
      </c>
      <c r="B38" s="122"/>
      <c r="C38" s="357">
        <v>27</v>
      </c>
      <c r="D38" s="124"/>
      <c r="E38" s="252">
        <f>C38*D38</f>
        <v>0</v>
      </c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  <c r="AB38" s="243"/>
      <c r="AC38" s="243"/>
      <c r="AD38" s="243"/>
      <c r="AE38" s="243"/>
      <c r="AF38" s="243"/>
      <c r="AG38" s="243"/>
      <c r="AH38" s="243"/>
      <c r="AI38" s="243"/>
      <c r="AJ38" s="243"/>
      <c r="AK38" s="243"/>
      <c r="AL38" s="243"/>
      <c r="AM38" s="243"/>
      <c r="AN38" s="243"/>
      <c r="AO38" s="243"/>
      <c r="AP38" s="243"/>
      <c r="AQ38" s="243"/>
      <c r="AR38" s="243"/>
      <c r="AS38" s="243"/>
      <c r="AT38" s="243"/>
      <c r="AU38" s="243"/>
      <c r="AV38" s="243"/>
      <c r="AW38" s="243"/>
      <c r="AX38" s="243"/>
      <c r="AY38" s="243"/>
      <c r="AZ38" s="243"/>
      <c r="BA38" s="243"/>
      <c r="BB38" s="243"/>
      <c r="BC38" s="243"/>
      <c r="BD38" s="243"/>
      <c r="BE38" s="243"/>
      <c r="BF38" s="243"/>
      <c r="BG38" s="278"/>
      <c r="BH38" s="278"/>
      <c r="BI38" s="278"/>
      <c r="BJ38" s="278"/>
      <c r="BK38" s="278"/>
      <c r="BL38" s="278"/>
      <c r="BM38" s="278"/>
      <c r="BN38" s="278"/>
    </row>
    <row r="39" spans="1:66" s="32" customFormat="1" ht="15.65" customHeight="1" thickBot="1" x14ac:dyDescent="0.3">
      <c r="A39" s="247" t="s">
        <v>34</v>
      </c>
      <c r="B39" s="248">
        <f>SUM(B36:B38)</f>
        <v>0</v>
      </c>
      <c r="C39" s="249"/>
      <c r="D39" s="248">
        <f>SUM(D36:D38)</f>
        <v>0</v>
      </c>
      <c r="E39" s="253">
        <f>SUM(E36:E38)</f>
        <v>0</v>
      </c>
      <c r="F39" s="243"/>
      <c r="G39" s="243"/>
      <c r="H39" s="243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3"/>
      <c r="BC39" s="243"/>
      <c r="BD39" s="243"/>
      <c r="BE39" s="243"/>
      <c r="BF39" s="243"/>
      <c r="BG39" s="278"/>
      <c r="BH39" s="278"/>
      <c r="BI39" s="278"/>
      <c r="BJ39" s="278"/>
      <c r="BK39" s="278"/>
      <c r="BL39" s="278"/>
      <c r="BM39" s="278"/>
      <c r="BN39" s="278"/>
    </row>
    <row r="40" spans="1:66" s="241" customFormat="1" ht="16" thickBot="1" x14ac:dyDescent="0.4">
      <c r="E40" s="264"/>
    </row>
    <row r="41" spans="1:66" s="243" customFormat="1" ht="15.65" customHeight="1" thickBot="1" x14ac:dyDescent="0.3">
      <c r="A41" s="255" t="s">
        <v>34</v>
      </c>
      <c r="B41" s="256">
        <f>B34+B39</f>
        <v>0</v>
      </c>
      <c r="C41" s="257"/>
      <c r="D41" s="256">
        <f>D34+D39</f>
        <v>0</v>
      </c>
      <c r="E41" s="258">
        <f>E34+E39</f>
        <v>0</v>
      </c>
    </row>
    <row r="42" spans="1:66" s="241" customFormat="1" x14ac:dyDescent="0.35"/>
    <row r="43" spans="1:66" s="241" customFormat="1" x14ac:dyDescent="0.35"/>
    <row r="44" spans="1:66" s="241" customFormat="1" ht="16" thickBot="1" x14ac:dyDescent="0.4"/>
    <row r="45" spans="1:66" s="265" customFormat="1" ht="23.15" customHeight="1" thickBot="1" x14ac:dyDescent="0.4">
      <c r="A45" s="536" t="str">
        <f xml:space="preserve"> "IMPRESA PARTNER " &amp;'Quadro riassuntivo'!D19</f>
        <v xml:space="preserve">IMPRESA PARTNER </v>
      </c>
      <c r="B45" s="537"/>
      <c r="C45" s="537"/>
      <c r="D45" s="537"/>
      <c r="E45" s="538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  <c r="AO45" s="241"/>
      <c r="AP45" s="241"/>
      <c r="AQ45" s="241"/>
      <c r="AR45" s="241"/>
      <c r="AS45" s="241"/>
      <c r="AT45" s="241"/>
      <c r="AU45" s="241"/>
      <c r="AV45" s="241"/>
      <c r="AW45" s="241"/>
      <c r="AX45" s="241"/>
      <c r="AY45" s="241"/>
      <c r="AZ45" s="241"/>
      <c r="BA45" s="241"/>
      <c r="BB45" s="241"/>
      <c r="BC45" s="241"/>
      <c r="BD45" s="241"/>
      <c r="BE45" s="241"/>
      <c r="BF45" s="241"/>
    </row>
    <row r="46" spans="1:66" s="7" customFormat="1" ht="23.15" customHeight="1" thickBot="1" x14ac:dyDescent="0.4">
      <c r="A46" s="578" t="str">
        <f>"SCHEDA COSTI LAVORATORI IN SOMMINISTRAZIONE (STANDARD) "&amp;Anno_rendicontato</f>
        <v>SCHEDA COSTI LAVORATORI IN SOMMINISTRAZIONE (STANDARD) 2024</v>
      </c>
      <c r="B46" s="579"/>
      <c r="C46" s="579"/>
      <c r="D46" s="579"/>
      <c r="E46" s="580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  <c r="AF46" s="242"/>
      <c r="AG46" s="242"/>
      <c r="AH46" s="242"/>
      <c r="AI46" s="242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2"/>
      <c r="AX46" s="242"/>
      <c r="AY46" s="242"/>
      <c r="AZ46" s="242"/>
      <c r="BA46" s="242"/>
      <c r="BB46" s="242"/>
      <c r="BC46" s="242"/>
      <c r="BD46" s="242"/>
      <c r="BE46" s="242"/>
      <c r="BF46" s="242"/>
      <c r="BG46" s="287"/>
      <c r="BH46" s="287"/>
      <c r="BI46" s="287"/>
      <c r="BJ46" s="287"/>
      <c r="BK46" s="287"/>
      <c r="BL46" s="287"/>
      <c r="BM46" s="287"/>
      <c r="BN46" s="287"/>
    </row>
    <row r="47" spans="1:66" s="32" customFormat="1" ht="11.15" customHeight="1" x14ac:dyDescent="0.25">
      <c r="A47" s="542" t="s">
        <v>25</v>
      </c>
      <c r="B47" s="545" t="s">
        <v>107</v>
      </c>
      <c r="C47" s="545" t="s">
        <v>188</v>
      </c>
      <c r="D47" s="545" t="s">
        <v>27</v>
      </c>
      <c r="E47" s="548" t="s">
        <v>28</v>
      </c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43"/>
      <c r="BF47" s="243"/>
      <c r="BG47" s="278"/>
      <c r="BH47" s="278"/>
      <c r="BI47" s="278"/>
      <c r="BJ47" s="278"/>
      <c r="BK47" s="278"/>
      <c r="BL47" s="278"/>
      <c r="BM47" s="278"/>
      <c r="BN47" s="278"/>
    </row>
    <row r="48" spans="1:66" s="32" customFormat="1" ht="11.15" customHeight="1" x14ac:dyDescent="0.25">
      <c r="A48" s="543"/>
      <c r="B48" s="546"/>
      <c r="C48" s="546"/>
      <c r="D48" s="546"/>
      <c r="E48" s="549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  <c r="AB48" s="243"/>
      <c r="AC48" s="243"/>
      <c r="AD48" s="243"/>
      <c r="AE48" s="243"/>
      <c r="AF48" s="243"/>
      <c r="AG48" s="243"/>
      <c r="AH48" s="243"/>
      <c r="AI48" s="243"/>
      <c r="AJ48" s="243"/>
      <c r="AK48" s="243"/>
      <c r="AL48" s="243"/>
      <c r="AM48" s="243"/>
      <c r="AN48" s="243"/>
      <c r="AO48" s="243"/>
      <c r="AP48" s="243"/>
      <c r="AQ48" s="243"/>
      <c r="AR48" s="243"/>
      <c r="AS48" s="243"/>
      <c r="AT48" s="243"/>
      <c r="AU48" s="243"/>
      <c r="AV48" s="243"/>
      <c r="AW48" s="243"/>
      <c r="AX48" s="243"/>
      <c r="AY48" s="243"/>
      <c r="AZ48" s="243"/>
      <c r="BA48" s="243"/>
      <c r="BB48" s="243"/>
      <c r="BC48" s="243"/>
      <c r="BD48" s="243"/>
      <c r="BE48" s="243"/>
      <c r="BF48" s="243"/>
      <c r="BG48" s="278"/>
      <c r="BH48" s="278"/>
      <c r="BI48" s="278"/>
      <c r="BJ48" s="278"/>
      <c r="BK48" s="278"/>
      <c r="BL48" s="278"/>
      <c r="BM48" s="278"/>
      <c r="BN48" s="278"/>
    </row>
    <row r="49" spans="1:66" ht="30" customHeight="1" x14ac:dyDescent="0.35">
      <c r="A49" s="543"/>
      <c r="B49" s="581" t="s">
        <v>137</v>
      </c>
      <c r="C49" s="546"/>
      <c r="D49" s="583" t="s">
        <v>105</v>
      </c>
      <c r="E49" s="554" t="s">
        <v>29</v>
      </c>
    </row>
    <row r="50" spans="1:66" ht="34.5" customHeight="1" thickBot="1" x14ac:dyDescent="0.4">
      <c r="A50" s="544"/>
      <c r="B50" s="582"/>
      <c r="C50" s="547"/>
      <c r="D50" s="584"/>
      <c r="E50" s="555"/>
    </row>
    <row r="51" spans="1:66" ht="22.5" customHeight="1" x14ac:dyDescent="0.35">
      <c r="A51" s="533" t="s">
        <v>118</v>
      </c>
      <c r="B51" s="534"/>
      <c r="C51" s="534"/>
      <c r="D51" s="534"/>
      <c r="E51" s="535"/>
    </row>
    <row r="52" spans="1:66" s="32" customFormat="1" ht="15.65" customHeight="1" x14ac:dyDescent="0.25">
      <c r="A52" s="172" t="s">
        <v>31</v>
      </c>
      <c r="B52" s="121"/>
      <c r="C52" s="356">
        <v>75</v>
      </c>
      <c r="D52" s="123"/>
      <c r="E52" s="244">
        <f>C52*D52</f>
        <v>0</v>
      </c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243"/>
      <c r="AJ52" s="243"/>
      <c r="AK52" s="243"/>
      <c r="AL52" s="243"/>
      <c r="AM52" s="243"/>
      <c r="AN52" s="243"/>
      <c r="AO52" s="243"/>
      <c r="AP52" s="243"/>
      <c r="AQ52" s="243"/>
      <c r="AR52" s="243"/>
      <c r="AS52" s="243"/>
      <c r="AT52" s="243"/>
      <c r="AU52" s="243"/>
      <c r="AV52" s="243"/>
      <c r="AW52" s="243"/>
      <c r="AX52" s="243"/>
      <c r="AY52" s="243"/>
      <c r="AZ52" s="243"/>
      <c r="BA52" s="243"/>
      <c r="BB52" s="243"/>
      <c r="BC52" s="243"/>
      <c r="BD52" s="243"/>
      <c r="BE52" s="243"/>
      <c r="BF52" s="243"/>
      <c r="BG52" s="278"/>
      <c r="BH52" s="278"/>
      <c r="BI52" s="278"/>
      <c r="BJ52" s="278"/>
      <c r="BK52" s="278"/>
      <c r="BL52" s="278"/>
      <c r="BM52" s="278"/>
      <c r="BN52" s="278"/>
    </row>
    <row r="53" spans="1:66" s="32" customFormat="1" ht="15.65" customHeight="1" x14ac:dyDescent="0.25">
      <c r="A53" s="245" t="s">
        <v>32</v>
      </c>
      <c r="B53" s="122"/>
      <c r="C53" s="357">
        <v>43</v>
      </c>
      <c r="D53" s="124"/>
      <c r="E53" s="246">
        <f>C53*D53</f>
        <v>0</v>
      </c>
      <c r="F53" s="243"/>
      <c r="G53" s="243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C53" s="243"/>
      <c r="AD53" s="243"/>
      <c r="AE53" s="243"/>
      <c r="AF53" s="243"/>
      <c r="AG53" s="243"/>
      <c r="AH53" s="243"/>
      <c r="AI53" s="243"/>
      <c r="AJ53" s="243"/>
      <c r="AK53" s="243"/>
      <c r="AL53" s="243"/>
      <c r="AM53" s="243"/>
      <c r="AN53" s="243"/>
      <c r="AO53" s="243"/>
      <c r="AP53" s="243"/>
      <c r="AQ53" s="243"/>
      <c r="AR53" s="243"/>
      <c r="AS53" s="243"/>
      <c r="AT53" s="243"/>
      <c r="AU53" s="243"/>
      <c r="AV53" s="243"/>
      <c r="AW53" s="243"/>
      <c r="AX53" s="243"/>
      <c r="AY53" s="243"/>
      <c r="AZ53" s="243"/>
      <c r="BA53" s="243"/>
      <c r="BB53" s="243"/>
      <c r="BC53" s="243"/>
      <c r="BD53" s="243"/>
      <c r="BE53" s="243"/>
      <c r="BF53" s="243"/>
      <c r="BG53" s="278"/>
      <c r="BH53" s="278"/>
      <c r="BI53" s="278"/>
      <c r="BJ53" s="278"/>
      <c r="BK53" s="278"/>
      <c r="BL53" s="278"/>
      <c r="BM53" s="278"/>
      <c r="BN53" s="278"/>
    </row>
    <row r="54" spans="1:66" s="32" customFormat="1" ht="15.65" customHeight="1" x14ac:dyDescent="0.25">
      <c r="A54" s="245" t="s">
        <v>33</v>
      </c>
      <c r="B54" s="122"/>
      <c r="C54" s="357">
        <v>27</v>
      </c>
      <c r="D54" s="124"/>
      <c r="E54" s="246">
        <f>C54*D54</f>
        <v>0</v>
      </c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C54" s="243"/>
      <c r="AD54" s="243"/>
      <c r="AE54" s="243"/>
      <c r="AF54" s="243"/>
      <c r="AG54" s="243"/>
      <c r="AH54" s="243"/>
      <c r="AI54" s="243"/>
      <c r="AJ54" s="243"/>
      <c r="AK54" s="243"/>
      <c r="AL54" s="243"/>
      <c r="AM54" s="243"/>
      <c r="AN54" s="243"/>
      <c r="AO54" s="243"/>
      <c r="AP54" s="243"/>
      <c r="AQ54" s="243"/>
      <c r="AR54" s="243"/>
      <c r="AS54" s="243"/>
      <c r="AT54" s="243"/>
      <c r="AU54" s="243"/>
      <c r="AV54" s="243"/>
      <c r="AW54" s="243"/>
      <c r="AX54" s="243"/>
      <c r="AY54" s="243"/>
      <c r="AZ54" s="243"/>
      <c r="BA54" s="243"/>
      <c r="BB54" s="243"/>
      <c r="BC54" s="243"/>
      <c r="BD54" s="243"/>
      <c r="BE54" s="243"/>
      <c r="BF54" s="243"/>
      <c r="BG54" s="278"/>
      <c r="BH54" s="278"/>
      <c r="BI54" s="278"/>
      <c r="BJ54" s="278"/>
      <c r="BK54" s="278"/>
      <c r="BL54" s="278"/>
      <c r="BM54" s="278"/>
      <c r="BN54" s="278"/>
    </row>
    <row r="55" spans="1:66" s="32" customFormat="1" ht="15.65" customHeight="1" thickBot="1" x14ac:dyDescent="0.3">
      <c r="A55" s="247" t="s">
        <v>34</v>
      </c>
      <c r="B55" s="248">
        <f>SUM(B52:B54)</f>
        <v>0</v>
      </c>
      <c r="C55" s="249"/>
      <c r="D55" s="248">
        <f>SUM(D52:D54)</f>
        <v>0</v>
      </c>
      <c r="E55" s="250">
        <f>SUM(E52:E54)</f>
        <v>0</v>
      </c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3"/>
      <c r="AH55" s="243"/>
      <c r="AI55" s="243"/>
      <c r="AJ55" s="243"/>
      <c r="AK55" s="243"/>
      <c r="AL55" s="243"/>
      <c r="AM55" s="243"/>
      <c r="AN55" s="243"/>
      <c r="AO55" s="243"/>
      <c r="AP55" s="243"/>
      <c r="AQ55" s="243"/>
      <c r="AR55" s="243"/>
      <c r="AS55" s="243"/>
      <c r="AT55" s="243"/>
      <c r="AU55" s="243"/>
      <c r="AV55" s="243"/>
      <c r="AW55" s="243"/>
      <c r="AX55" s="243"/>
      <c r="AY55" s="243"/>
      <c r="AZ55" s="243"/>
      <c r="BA55" s="243"/>
      <c r="BB55" s="243"/>
      <c r="BC55" s="243"/>
      <c r="BD55" s="243"/>
      <c r="BE55" s="243"/>
      <c r="BF55" s="243"/>
      <c r="BG55" s="278"/>
      <c r="BH55" s="278"/>
      <c r="BI55" s="278"/>
      <c r="BJ55" s="278"/>
      <c r="BK55" s="278"/>
      <c r="BL55" s="278"/>
      <c r="BM55" s="278"/>
      <c r="BN55" s="278"/>
    </row>
    <row r="56" spans="1:66" ht="22.5" customHeight="1" x14ac:dyDescent="0.35">
      <c r="A56" s="533" t="s">
        <v>119</v>
      </c>
      <c r="B56" s="534"/>
      <c r="C56" s="534"/>
      <c r="D56" s="534"/>
      <c r="E56" s="535"/>
    </row>
    <row r="57" spans="1:66" s="32" customFormat="1" ht="15.65" customHeight="1" x14ac:dyDescent="0.25">
      <c r="A57" s="172" t="s">
        <v>31</v>
      </c>
      <c r="B57" s="121"/>
      <c r="C57" s="356">
        <v>75</v>
      </c>
      <c r="D57" s="123"/>
      <c r="E57" s="251">
        <f>C57*D57</f>
        <v>0</v>
      </c>
      <c r="F57" s="243"/>
      <c r="G57" s="243"/>
      <c r="H57" s="243"/>
      <c r="I57" s="243"/>
      <c r="J57" s="243"/>
      <c r="K57" s="243"/>
      <c r="L57" s="243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  <c r="AB57" s="243"/>
      <c r="AC57" s="243"/>
      <c r="AD57" s="243"/>
      <c r="AE57" s="243"/>
      <c r="AF57" s="243"/>
      <c r="AG57" s="243"/>
      <c r="AH57" s="243"/>
      <c r="AI57" s="243"/>
      <c r="AJ57" s="243"/>
      <c r="AK57" s="243"/>
      <c r="AL57" s="243"/>
      <c r="AM57" s="243"/>
      <c r="AN57" s="243"/>
      <c r="AO57" s="243"/>
      <c r="AP57" s="243"/>
      <c r="AQ57" s="243"/>
      <c r="AR57" s="243"/>
      <c r="AS57" s="243"/>
      <c r="AT57" s="243"/>
      <c r="AU57" s="243"/>
      <c r="AV57" s="243"/>
      <c r="AW57" s="243"/>
      <c r="AX57" s="243"/>
      <c r="AY57" s="243"/>
      <c r="AZ57" s="243"/>
      <c r="BA57" s="243"/>
      <c r="BB57" s="243"/>
      <c r="BC57" s="243"/>
      <c r="BD57" s="243"/>
      <c r="BE57" s="243"/>
      <c r="BF57" s="243"/>
      <c r="BG57" s="278"/>
      <c r="BH57" s="278"/>
      <c r="BI57" s="278"/>
      <c r="BJ57" s="278"/>
      <c r="BK57" s="278"/>
      <c r="BL57" s="278"/>
      <c r="BM57" s="278"/>
      <c r="BN57" s="278"/>
    </row>
    <row r="58" spans="1:66" s="32" customFormat="1" ht="15.65" customHeight="1" x14ac:dyDescent="0.25">
      <c r="A58" s="245" t="s">
        <v>32</v>
      </c>
      <c r="B58" s="122"/>
      <c r="C58" s="357">
        <v>43</v>
      </c>
      <c r="D58" s="124"/>
      <c r="E58" s="252">
        <f>C58*D58</f>
        <v>0</v>
      </c>
      <c r="F58" s="243"/>
      <c r="G58" s="243"/>
      <c r="H58" s="243"/>
      <c r="I58" s="243"/>
      <c r="J58" s="243"/>
      <c r="K58" s="243"/>
      <c r="L58" s="243"/>
      <c r="M58" s="243"/>
      <c r="N58" s="243"/>
      <c r="O58" s="243"/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  <c r="AA58" s="243"/>
      <c r="AB58" s="243"/>
      <c r="AC58" s="243"/>
      <c r="AD58" s="243"/>
      <c r="AE58" s="243"/>
      <c r="AF58" s="243"/>
      <c r="AG58" s="243"/>
      <c r="AH58" s="243"/>
      <c r="AI58" s="243"/>
      <c r="AJ58" s="243"/>
      <c r="AK58" s="243"/>
      <c r="AL58" s="243"/>
      <c r="AM58" s="243"/>
      <c r="AN58" s="243"/>
      <c r="AO58" s="243"/>
      <c r="AP58" s="243"/>
      <c r="AQ58" s="243"/>
      <c r="AR58" s="243"/>
      <c r="AS58" s="243"/>
      <c r="AT58" s="243"/>
      <c r="AU58" s="243"/>
      <c r="AV58" s="243"/>
      <c r="AW58" s="243"/>
      <c r="AX58" s="243"/>
      <c r="AY58" s="243"/>
      <c r="AZ58" s="243"/>
      <c r="BA58" s="243"/>
      <c r="BB58" s="243"/>
      <c r="BC58" s="243"/>
      <c r="BD58" s="243"/>
      <c r="BE58" s="243"/>
      <c r="BF58" s="243"/>
      <c r="BG58" s="278"/>
      <c r="BH58" s="278"/>
      <c r="BI58" s="278"/>
      <c r="BJ58" s="278"/>
      <c r="BK58" s="278"/>
      <c r="BL58" s="278"/>
      <c r="BM58" s="278"/>
      <c r="BN58" s="278"/>
    </row>
    <row r="59" spans="1:66" s="32" customFormat="1" ht="15.65" customHeight="1" x14ac:dyDescent="0.25">
      <c r="A59" s="245" t="s">
        <v>33</v>
      </c>
      <c r="B59" s="122"/>
      <c r="C59" s="357">
        <v>27</v>
      </c>
      <c r="D59" s="124"/>
      <c r="E59" s="252">
        <f>C59*D59</f>
        <v>0</v>
      </c>
      <c r="F59" s="243"/>
      <c r="G59" s="243"/>
      <c r="H59" s="243"/>
      <c r="I59" s="243"/>
      <c r="J59" s="243"/>
      <c r="K59" s="243"/>
      <c r="L59" s="243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243"/>
      <c r="AB59" s="243"/>
      <c r="AC59" s="243"/>
      <c r="AD59" s="243"/>
      <c r="AE59" s="243"/>
      <c r="AF59" s="243"/>
      <c r="AG59" s="243"/>
      <c r="AH59" s="243"/>
      <c r="AI59" s="243"/>
      <c r="AJ59" s="243"/>
      <c r="AK59" s="243"/>
      <c r="AL59" s="243"/>
      <c r="AM59" s="243"/>
      <c r="AN59" s="243"/>
      <c r="AO59" s="243"/>
      <c r="AP59" s="243"/>
      <c r="AQ59" s="243"/>
      <c r="AR59" s="243"/>
      <c r="AS59" s="243"/>
      <c r="AT59" s="243"/>
      <c r="AU59" s="243"/>
      <c r="AV59" s="243"/>
      <c r="AW59" s="243"/>
      <c r="AX59" s="243"/>
      <c r="AY59" s="243"/>
      <c r="AZ59" s="243"/>
      <c r="BA59" s="243"/>
      <c r="BB59" s="243"/>
      <c r="BC59" s="243"/>
      <c r="BD59" s="243"/>
      <c r="BE59" s="243"/>
      <c r="BF59" s="243"/>
      <c r="BG59" s="278"/>
      <c r="BH59" s="278"/>
      <c r="BI59" s="278"/>
      <c r="BJ59" s="278"/>
      <c r="BK59" s="278"/>
      <c r="BL59" s="278"/>
      <c r="BM59" s="278"/>
      <c r="BN59" s="278"/>
    </row>
    <row r="60" spans="1:66" s="32" customFormat="1" ht="15.65" customHeight="1" thickBot="1" x14ac:dyDescent="0.3">
      <c r="A60" s="247" t="s">
        <v>34</v>
      </c>
      <c r="B60" s="248">
        <f>SUM(B57:B59)</f>
        <v>0</v>
      </c>
      <c r="C60" s="249"/>
      <c r="D60" s="248">
        <f>SUM(D57:D59)</f>
        <v>0</v>
      </c>
      <c r="E60" s="253">
        <f>SUM(E57:E59)</f>
        <v>0</v>
      </c>
      <c r="F60" s="243"/>
      <c r="G60" s="243"/>
      <c r="H60" s="243"/>
      <c r="I60" s="243"/>
      <c r="J60" s="243"/>
      <c r="K60" s="243"/>
      <c r="L60" s="243"/>
      <c r="M60" s="243"/>
      <c r="N60" s="243"/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43"/>
      <c r="AA60" s="243"/>
      <c r="AB60" s="243"/>
      <c r="AC60" s="243"/>
      <c r="AD60" s="243"/>
      <c r="AE60" s="243"/>
      <c r="AF60" s="243"/>
      <c r="AG60" s="243"/>
      <c r="AH60" s="243"/>
      <c r="AI60" s="243"/>
      <c r="AJ60" s="243"/>
      <c r="AK60" s="243"/>
      <c r="AL60" s="243"/>
      <c r="AM60" s="243"/>
      <c r="AN60" s="243"/>
      <c r="AO60" s="243"/>
      <c r="AP60" s="243"/>
      <c r="AQ60" s="243"/>
      <c r="AR60" s="243"/>
      <c r="AS60" s="243"/>
      <c r="AT60" s="243"/>
      <c r="AU60" s="243"/>
      <c r="AV60" s="243"/>
      <c r="AW60" s="243"/>
      <c r="AX60" s="243"/>
      <c r="AY60" s="243"/>
      <c r="AZ60" s="243"/>
      <c r="BA60" s="243"/>
      <c r="BB60" s="243"/>
      <c r="BC60" s="243"/>
      <c r="BD60" s="243"/>
      <c r="BE60" s="243"/>
      <c r="BF60" s="243"/>
      <c r="BG60" s="278"/>
      <c r="BH60" s="278"/>
      <c r="BI60" s="278"/>
      <c r="BJ60" s="278"/>
      <c r="BK60" s="278"/>
      <c r="BL60" s="278"/>
      <c r="BM60" s="278"/>
      <c r="BN60" s="278"/>
    </row>
    <row r="61" spans="1:66" s="241" customFormat="1" ht="16" thickBot="1" x14ac:dyDescent="0.4">
      <c r="E61" s="264"/>
    </row>
    <row r="62" spans="1:66" s="243" customFormat="1" ht="15.65" customHeight="1" thickBot="1" x14ac:dyDescent="0.3">
      <c r="A62" s="255" t="s">
        <v>34</v>
      </c>
      <c r="B62" s="256">
        <f>B55+B60</f>
        <v>0</v>
      </c>
      <c r="C62" s="257"/>
      <c r="D62" s="256">
        <f>D55+D60</f>
        <v>0</v>
      </c>
      <c r="E62" s="258">
        <f>E55+E60</f>
        <v>0</v>
      </c>
    </row>
    <row r="63" spans="1:66" s="241" customFormat="1" x14ac:dyDescent="0.35"/>
    <row r="64" spans="1:66" s="241" customFormat="1" x14ac:dyDescent="0.35"/>
    <row r="65" spans="3:5" s="241" customFormat="1" x14ac:dyDescent="0.35"/>
    <row r="66" spans="3:5" s="241" customFormat="1" x14ac:dyDescent="0.35"/>
    <row r="67" spans="3:5" s="241" customFormat="1" x14ac:dyDescent="0.35">
      <c r="C67" s="373" t="s">
        <v>189</v>
      </c>
      <c r="D67" s="374"/>
    </row>
    <row r="68" spans="3:5" s="241" customFormat="1" x14ac:dyDescent="0.35">
      <c r="C68" s="376" t="s">
        <v>190</v>
      </c>
      <c r="D68" s="374"/>
      <c r="E68" s="243"/>
    </row>
    <row r="69" spans="3:5" s="241" customFormat="1" x14ac:dyDescent="0.35">
      <c r="C69" s="374" t="s">
        <v>191</v>
      </c>
      <c r="D69" s="375">
        <v>75</v>
      </c>
      <c r="E69" s="243"/>
    </row>
    <row r="70" spans="3:5" s="241" customFormat="1" x14ac:dyDescent="0.35">
      <c r="C70" s="374" t="s">
        <v>192</v>
      </c>
      <c r="D70" s="375">
        <v>43</v>
      </c>
      <c r="E70" s="243"/>
    </row>
    <row r="71" spans="3:5" s="241" customFormat="1" x14ac:dyDescent="0.35">
      <c r="C71" s="374" t="s">
        <v>193</v>
      </c>
      <c r="D71" s="375">
        <v>27</v>
      </c>
      <c r="E71" s="243"/>
    </row>
    <row r="72" spans="3:5" s="241" customFormat="1" x14ac:dyDescent="0.35">
      <c r="C72" s="374"/>
      <c r="D72" s="374"/>
      <c r="E72" s="243"/>
    </row>
    <row r="73" spans="3:5" s="241" customFormat="1" x14ac:dyDescent="0.35">
      <c r="C73" s="376" t="s">
        <v>194</v>
      </c>
      <c r="D73" s="374"/>
      <c r="E73" s="243"/>
    </row>
    <row r="74" spans="3:5" s="241" customFormat="1" x14ac:dyDescent="0.35">
      <c r="C74" s="374" t="s">
        <v>191</v>
      </c>
      <c r="D74" s="375">
        <v>83</v>
      </c>
      <c r="E74" s="243"/>
    </row>
    <row r="75" spans="3:5" s="241" customFormat="1" x14ac:dyDescent="0.35">
      <c r="C75" s="374" t="s">
        <v>192</v>
      </c>
      <c r="D75" s="375">
        <v>47</v>
      </c>
      <c r="E75" s="243"/>
    </row>
    <row r="76" spans="3:5" s="241" customFormat="1" x14ac:dyDescent="0.35">
      <c r="C76" s="374" t="s">
        <v>193</v>
      </c>
      <c r="D76" s="375">
        <v>30</v>
      </c>
      <c r="E76" s="243"/>
    </row>
    <row r="77" spans="3:5" s="241" customFormat="1" x14ac:dyDescent="0.35"/>
    <row r="78" spans="3:5" s="241" customFormat="1" x14ac:dyDescent="0.35"/>
    <row r="79" spans="3:5" s="241" customFormat="1" x14ac:dyDescent="0.35"/>
    <row r="80" spans="3:5" s="241" customFormat="1" x14ac:dyDescent="0.35"/>
    <row r="81" s="241" customFormat="1" x14ac:dyDescent="0.35"/>
    <row r="82" s="241" customFormat="1" x14ac:dyDescent="0.35"/>
    <row r="83" s="241" customFormat="1" x14ac:dyDescent="0.35"/>
    <row r="84" s="241" customFormat="1" x14ac:dyDescent="0.35"/>
    <row r="85" s="241" customFormat="1" x14ac:dyDescent="0.35"/>
    <row r="86" s="241" customFormat="1" x14ac:dyDescent="0.35"/>
    <row r="87" s="241" customFormat="1" x14ac:dyDescent="0.35"/>
    <row r="88" s="241" customFormat="1" x14ac:dyDescent="0.35"/>
    <row r="89" s="241" customFormat="1" x14ac:dyDescent="0.35"/>
    <row r="90" s="241" customFormat="1" x14ac:dyDescent="0.35"/>
    <row r="91" s="241" customFormat="1" x14ac:dyDescent="0.35"/>
    <row r="92" s="241" customFormat="1" x14ac:dyDescent="0.35"/>
    <row r="93" s="241" customFormat="1" x14ac:dyDescent="0.35"/>
    <row r="94" s="241" customFormat="1" x14ac:dyDescent="0.35"/>
    <row r="95" s="241" customFormat="1" x14ac:dyDescent="0.35"/>
    <row r="96" s="241" customFormat="1" x14ac:dyDescent="0.35"/>
    <row r="97" s="241" customFormat="1" x14ac:dyDescent="0.35"/>
    <row r="98" s="241" customFormat="1" x14ac:dyDescent="0.35"/>
    <row r="99" s="241" customFormat="1" x14ac:dyDescent="0.35"/>
    <row r="100" s="241" customFormat="1" x14ac:dyDescent="0.35"/>
    <row r="101" s="241" customFormat="1" x14ac:dyDescent="0.35"/>
    <row r="102" s="241" customFormat="1" x14ac:dyDescent="0.35"/>
    <row r="103" s="241" customFormat="1" x14ac:dyDescent="0.35"/>
    <row r="104" s="241" customFormat="1" x14ac:dyDescent="0.35"/>
    <row r="105" s="241" customFormat="1" x14ac:dyDescent="0.35"/>
    <row r="106" s="241" customFormat="1" x14ac:dyDescent="0.35"/>
    <row r="107" s="241" customFormat="1" x14ac:dyDescent="0.35"/>
    <row r="108" s="241" customFormat="1" x14ac:dyDescent="0.35"/>
    <row r="109" s="241" customFormat="1" x14ac:dyDescent="0.35"/>
    <row r="110" s="241" customFormat="1" x14ac:dyDescent="0.35"/>
    <row r="111" s="241" customFormat="1" x14ac:dyDescent="0.35"/>
    <row r="112" s="241" customFormat="1" x14ac:dyDescent="0.35"/>
    <row r="113" s="241" customFormat="1" x14ac:dyDescent="0.35"/>
    <row r="114" s="241" customFormat="1" x14ac:dyDescent="0.35"/>
    <row r="115" s="241" customFormat="1" x14ac:dyDescent="0.35"/>
    <row r="116" s="241" customFormat="1" x14ac:dyDescent="0.35"/>
    <row r="117" s="241" customFormat="1" x14ac:dyDescent="0.35"/>
    <row r="118" s="241" customFormat="1" x14ac:dyDescent="0.35"/>
    <row r="119" s="241" customFormat="1" x14ac:dyDescent="0.35"/>
    <row r="120" s="241" customFormat="1" x14ac:dyDescent="0.35"/>
    <row r="121" s="241" customFormat="1" x14ac:dyDescent="0.35"/>
    <row r="122" s="241" customFormat="1" x14ac:dyDescent="0.35"/>
    <row r="123" s="241" customFormat="1" x14ac:dyDescent="0.35"/>
    <row r="124" s="241" customFormat="1" x14ac:dyDescent="0.35"/>
    <row r="125" s="241" customFormat="1" x14ac:dyDescent="0.35"/>
    <row r="126" s="241" customFormat="1" x14ac:dyDescent="0.35"/>
    <row r="127" s="241" customFormat="1" x14ac:dyDescent="0.35"/>
    <row r="128" s="241" customFormat="1" x14ac:dyDescent="0.35"/>
    <row r="129" s="241" customFormat="1" x14ac:dyDescent="0.35"/>
    <row r="130" s="241" customFormat="1" x14ac:dyDescent="0.35"/>
    <row r="131" s="241" customFormat="1" x14ac:dyDescent="0.35"/>
    <row r="132" s="241" customFormat="1" x14ac:dyDescent="0.35"/>
    <row r="133" s="241" customFormat="1" x14ac:dyDescent="0.35"/>
    <row r="134" s="241" customFormat="1" x14ac:dyDescent="0.35"/>
    <row r="135" s="241" customFormat="1" x14ac:dyDescent="0.35"/>
    <row r="136" s="241" customFormat="1" x14ac:dyDescent="0.35"/>
    <row r="137" s="241" customFormat="1" x14ac:dyDescent="0.35"/>
    <row r="138" s="241" customFormat="1" x14ac:dyDescent="0.35"/>
    <row r="139" s="241" customFormat="1" x14ac:dyDescent="0.35"/>
    <row r="140" s="241" customFormat="1" x14ac:dyDescent="0.35"/>
    <row r="141" s="241" customFormat="1" x14ac:dyDescent="0.35"/>
    <row r="142" s="241" customFormat="1" x14ac:dyDescent="0.35"/>
    <row r="143" s="241" customFormat="1" x14ac:dyDescent="0.35"/>
    <row r="144" s="241" customFormat="1" x14ac:dyDescent="0.35"/>
    <row r="145" s="241" customFormat="1" x14ac:dyDescent="0.35"/>
    <row r="146" s="241" customFormat="1" x14ac:dyDescent="0.35"/>
    <row r="147" s="241" customFormat="1" x14ac:dyDescent="0.35"/>
    <row r="148" s="241" customFormat="1" x14ac:dyDescent="0.35"/>
    <row r="149" s="241" customFormat="1" x14ac:dyDescent="0.35"/>
    <row r="150" s="241" customFormat="1" x14ac:dyDescent="0.35"/>
    <row r="151" s="241" customFormat="1" x14ac:dyDescent="0.35"/>
    <row r="152" s="241" customFormat="1" x14ac:dyDescent="0.35"/>
    <row r="153" s="241" customFormat="1" x14ac:dyDescent="0.35"/>
    <row r="154" s="241" customFormat="1" x14ac:dyDescent="0.35"/>
    <row r="155" s="241" customFormat="1" x14ac:dyDescent="0.35"/>
    <row r="156" s="241" customFormat="1" x14ac:dyDescent="0.35"/>
    <row r="157" s="241" customFormat="1" x14ac:dyDescent="0.35"/>
    <row r="158" s="241" customFormat="1" x14ac:dyDescent="0.35"/>
    <row r="159" s="241" customFormat="1" x14ac:dyDescent="0.35"/>
    <row r="160" s="241" customFormat="1" x14ac:dyDescent="0.35"/>
    <row r="161" s="241" customFormat="1" x14ac:dyDescent="0.35"/>
    <row r="162" s="241" customFormat="1" x14ac:dyDescent="0.35"/>
    <row r="163" s="241" customFormat="1" x14ac:dyDescent="0.35"/>
    <row r="164" s="241" customFormat="1" x14ac:dyDescent="0.35"/>
    <row r="165" s="241" customFormat="1" x14ac:dyDescent="0.35"/>
    <row r="166" s="241" customFormat="1" x14ac:dyDescent="0.35"/>
    <row r="167" s="241" customFormat="1" x14ac:dyDescent="0.35"/>
    <row r="168" s="241" customFormat="1" x14ac:dyDescent="0.35"/>
    <row r="169" s="241" customFormat="1" x14ac:dyDescent="0.35"/>
    <row r="170" s="241" customFormat="1" x14ac:dyDescent="0.35"/>
    <row r="171" s="241" customFormat="1" x14ac:dyDescent="0.35"/>
    <row r="172" s="241" customFormat="1" x14ac:dyDescent="0.35"/>
    <row r="173" s="241" customFormat="1" x14ac:dyDescent="0.35"/>
    <row r="174" s="241" customFormat="1" x14ac:dyDescent="0.35"/>
    <row r="175" s="241" customFormat="1" x14ac:dyDescent="0.35"/>
    <row r="176" s="241" customFormat="1" x14ac:dyDescent="0.35"/>
    <row r="177" s="241" customFormat="1" x14ac:dyDescent="0.35"/>
    <row r="178" s="241" customFormat="1" x14ac:dyDescent="0.35"/>
    <row r="179" s="241" customFormat="1" x14ac:dyDescent="0.35"/>
    <row r="180" s="241" customFormat="1" x14ac:dyDescent="0.35"/>
    <row r="181" s="241" customFormat="1" x14ac:dyDescent="0.35"/>
    <row r="182" s="241" customFormat="1" x14ac:dyDescent="0.35"/>
    <row r="183" s="241" customFormat="1" x14ac:dyDescent="0.35"/>
    <row r="184" s="241" customFormat="1" x14ac:dyDescent="0.35"/>
    <row r="185" s="241" customFormat="1" x14ac:dyDescent="0.35"/>
    <row r="186" s="241" customFormat="1" x14ac:dyDescent="0.35"/>
    <row r="187" s="241" customFormat="1" x14ac:dyDescent="0.35"/>
    <row r="188" s="241" customFormat="1" x14ac:dyDescent="0.35"/>
    <row r="189" s="241" customFormat="1" x14ac:dyDescent="0.35"/>
    <row r="190" s="241" customFormat="1" x14ac:dyDescent="0.35"/>
    <row r="191" s="241" customFormat="1" x14ac:dyDescent="0.35"/>
    <row r="192" s="241" customFormat="1" x14ac:dyDescent="0.35"/>
    <row r="193" s="241" customFormat="1" x14ac:dyDescent="0.35"/>
    <row r="194" s="241" customFormat="1" x14ac:dyDescent="0.35"/>
    <row r="195" s="241" customFormat="1" x14ac:dyDescent="0.35"/>
    <row r="196" s="241" customFormat="1" x14ac:dyDescent="0.35"/>
    <row r="197" s="241" customFormat="1" x14ac:dyDescent="0.35"/>
    <row r="198" s="241" customFormat="1" x14ac:dyDescent="0.35"/>
    <row r="199" s="241" customFormat="1" x14ac:dyDescent="0.35"/>
    <row r="200" s="241" customFormat="1" x14ac:dyDescent="0.35"/>
    <row r="201" s="241" customFormat="1" x14ac:dyDescent="0.35"/>
    <row r="202" s="241" customFormat="1" x14ac:dyDescent="0.35"/>
    <row r="203" s="241" customFormat="1" x14ac:dyDescent="0.35"/>
    <row r="204" s="241" customFormat="1" x14ac:dyDescent="0.35"/>
    <row r="205" s="241" customFormat="1" x14ac:dyDescent="0.35"/>
    <row r="206" s="241" customFormat="1" x14ac:dyDescent="0.35"/>
    <row r="207" s="241" customFormat="1" x14ac:dyDescent="0.35"/>
    <row r="208" s="241" customFormat="1" x14ac:dyDescent="0.35"/>
    <row r="209" s="241" customFormat="1" x14ac:dyDescent="0.35"/>
    <row r="210" s="241" customFormat="1" x14ac:dyDescent="0.35"/>
    <row r="211" s="241" customFormat="1" x14ac:dyDescent="0.35"/>
    <row r="212" s="241" customFormat="1" x14ac:dyDescent="0.35"/>
    <row r="213" s="241" customFormat="1" x14ac:dyDescent="0.35"/>
    <row r="214" s="241" customFormat="1" x14ac:dyDescent="0.35"/>
    <row r="215" s="241" customFormat="1" x14ac:dyDescent="0.35"/>
    <row r="216" s="241" customFormat="1" x14ac:dyDescent="0.35"/>
    <row r="217" s="241" customFormat="1" x14ac:dyDescent="0.35"/>
    <row r="218" s="241" customFormat="1" x14ac:dyDescent="0.35"/>
    <row r="219" s="241" customFormat="1" x14ac:dyDescent="0.35"/>
    <row r="220" s="241" customFormat="1" x14ac:dyDescent="0.35"/>
    <row r="221" s="241" customFormat="1" x14ac:dyDescent="0.35"/>
    <row r="222" s="241" customFormat="1" x14ac:dyDescent="0.35"/>
    <row r="223" s="241" customFormat="1" x14ac:dyDescent="0.35"/>
    <row r="224" s="241" customFormat="1" x14ac:dyDescent="0.35"/>
    <row r="225" s="241" customFormat="1" x14ac:dyDescent="0.35"/>
    <row r="226" s="241" customFormat="1" x14ac:dyDescent="0.35"/>
    <row r="227" s="241" customFormat="1" x14ac:dyDescent="0.35"/>
    <row r="228" s="241" customFormat="1" x14ac:dyDescent="0.35"/>
    <row r="229" s="241" customFormat="1" x14ac:dyDescent="0.35"/>
    <row r="230" s="241" customFormat="1" x14ac:dyDescent="0.35"/>
    <row r="231" s="241" customFormat="1" x14ac:dyDescent="0.35"/>
    <row r="232" s="241" customFormat="1" x14ac:dyDescent="0.35"/>
    <row r="233" s="241" customFormat="1" x14ac:dyDescent="0.35"/>
    <row r="234" s="241" customFormat="1" x14ac:dyDescent="0.35"/>
    <row r="235" s="241" customFormat="1" x14ac:dyDescent="0.35"/>
    <row r="236" s="241" customFormat="1" x14ac:dyDescent="0.35"/>
    <row r="237" s="241" customFormat="1" x14ac:dyDescent="0.35"/>
    <row r="238" s="241" customFormat="1" x14ac:dyDescent="0.35"/>
    <row r="239" s="241" customFormat="1" x14ac:dyDescent="0.35"/>
    <row r="240" s="241" customFormat="1" x14ac:dyDescent="0.35"/>
    <row r="241" s="241" customFormat="1" x14ac:dyDescent="0.35"/>
    <row r="242" s="241" customFormat="1" x14ac:dyDescent="0.35"/>
    <row r="243" s="241" customFormat="1" x14ac:dyDescent="0.35"/>
    <row r="244" s="241" customFormat="1" x14ac:dyDescent="0.35"/>
    <row r="245" s="241" customFormat="1" x14ac:dyDescent="0.35"/>
    <row r="246" s="241" customFormat="1" x14ac:dyDescent="0.35"/>
    <row r="247" s="241" customFormat="1" x14ac:dyDescent="0.35"/>
    <row r="248" s="241" customFormat="1" x14ac:dyDescent="0.35"/>
    <row r="249" s="241" customFormat="1" x14ac:dyDescent="0.35"/>
    <row r="250" s="241" customFormat="1" x14ac:dyDescent="0.35"/>
    <row r="251" s="241" customFormat="1" x14ac:dyDescent="0.35"/>
    <row r="252" s="241" customFormat="1" x14ac:dyDescent="0.35"/>
    <row r="253" s="241" customFormat="1" x14ac:dyDescent="0.35"/>
    <row r="254" s="241" customFormat="1" x14ac:dyDescent="0.35"/>
    <row r="255" s="241" customFormat="1" x14ac:dyDescent="0.35"/>
    <row r="256" s="241" customFormat="1" x14ac:dyDescent="0.35"/>
    <row r="257" s="241" customFormat="1" x14ac:dyDescent="0.35"/>
    <row r="258" s="241" customFormat="1" x14ac:dyDescent="0.35"/>
    <row r="259" s="241" customFormat="1" x14ac:dyDescent="0.35"/>
    <row r="260" s="241" customFormat="1" x14ac:dyDescent="0.35"/>
    <row r="261" s="241" customFormat="1" x14ac:dyDescent="0.35"/>
    <row r="262" s="241" customFormat="1" x14ac:dyDescent="0.35"/>
    <row r="263" s="241" customFormat="1" x14ac:dyDescent="0.35"/>
    <row r="264" s="241" customFormat="1" x14ac:dyDescent="0.35"/>
    <row r="265" s="241" customFormat="1" x14ac:dyDescent="0.35"/>
    <row r="266" s="241" customFormat="1" x14ac:dyDescent="0.35"/>
    <row r="267" s="241" customFormat="1" x14ac:dyDescent="0.35"/>
    <row r="268" s="241" customFormat="1" x14ac:dyDescent="0.35"/>
    <row r="269" s="241" customFormat="1" x14ac:dyDescent="0.35"/>
    <row r="270" s="241" customFormat="1" x14ac:dyDescent="0.35"/>
    <row r="271" s="241" customFormat="1" x14ac:dyDescent="0.35"/>
    <row r="272" s="241" customFormat="1" x14ac:dyDescent="0.35"/>
    <row r="273" s="241" customFormat="1" x14ac:dyDescent="0.35"/>
    <row r="274" s="241" customFormat="1" x14ac:dyDescent="0.35"/>
    <row r="275" s="241" customFormat="1" x14ac:dyDescent="0.35"/>
    <row r="276" s="241" customFormat="1" x14ac:dyDescent="0.35"/>
    <row r="277" s="241" customFormat="1" x14ac:dyDescent="0.35"/>
    <row r="278" s="241" customFormat="1" x14ac:dyDescent="0.35"/>
    <row r="279" s="241" customFormat="1" x14ac:dyDescent="0.35"/>
    <row r="280" s="241" customFormat="1" x14ac:dyDescent="0.35"/>
    <row r="281" s="241" customFormat="1" x14ac:dyDescent="0.35"/>
    <row r="282" s="241" customFormat="1" x14ac:dyDescent="0.35"/>
    <row r="283" s="241" customFormat="1" x14ac:dyDescent="0.35"/>
    <row r="284" s="241" customFormat="1" x14ac:dyDescent="0.35"/>
    <row r="285" s="241" customFormat="1" x14ac:dyDescent="0.35"/>
    <row r="286" s="241" customFormat="1" x14ac:dyDescent="0.35"/>
    <row r="287" s="241" customFormat="1" x14ac:dyDescent="0.35"/>
    <row r="288" s="241" customFormat="1" x14ac:dyDescent="0.35"/>
    <row r="289" s="241" customFormat="1" x14ac:dyDescent="0.35"/>
    <row r="290" s="241" customFormat="1" x14ac:dyDescent="0.35"/>
    <row r="291" s="241" customFormat="1" x14ac:dyDescent="0.35"/>
    <row r="292" s="241" customFormat="1" x14ac:dyDescent="0.35"/>
    <row r="293" s="241" customFormat="1" x14ac:dyDescent="0.35"/>
    <row r="294" s="241" customFormat="1" x14ac:dyDescent="0.35"/>
    <row r="295" s="241" customFormat="1" x14ac:dyDescent="0.35"/>
    <row r="296" s="241" customFormat="1" x14ac:dyDescent="0.35"/>
    <row r="297" s="241" customFormat="1" x14ac:dyDescent="0.35"/>
    <row r="298" s="241" customFormat="1" x14ac:dyDescent="0.35"/>
    <row r="299" s="241" customFormat="1" x14ac:dyDescent="0.35"/>
    <row r="300" s="241" customFormat="1" x14ac:dyDescent="0.35"/>
    <row r="301" s="241" customFormat="1" x14ac:dyDescent="0.35"/>
    <row r="302" s="241" customFormat="1" x14ac:dyDescent="0.35"/>
    <row r="303" s="241" customFormat="1" x14ac:dyDescent="0.35"/>
    <row r="304" s="241" customFormat="1" x14ac:dyDescent="0.35"/>
    <row r="305" s="241" customFormat="1" x14ac:dyDescent="0.35"/>
    <row r="306" s="241" customFormat="1" x14ac:dyDescent="0.35"/>
    <row r="307" s="241" customFormat="1" x14ac:dyDescent="0.35"/>
    <row r="308" s="241" customFormat="1" x14ac:dyDescent="0.35"/>
    <row r="309" s="241" customFormat="1" x14ac:dyDescent="0.35"/>
    <row r="310" s="241" customFormat="1" x14ac:dyDescent="0.35"/>
    <row r="311" s="241" customFormat="1" x14ac:dyDescent="0.35"/>
    <row r="312" s="241" customFormat="1" x14ac:dyDescent="0.35"/>
    <row r="313" s="241" customFormat="1" x14ac:dyDescent="0.35"/>
    <row r="314" s="241" customFormat="1" x14ac:dyDescent="0.35"/>
    <row r="315" s="241" customFormat="1" x14ac:dyDescent="0.35"/>
    <row r="316" s="241" customFormat="1" x14ac:dyDescent="0.35"/>
    <row r="317" s="241" customFormat="1" x14ac:dyDescent="0.35"/>
    <row r="318" s="241" customFormat="1" x14ac:dyDescent="0.35"/>
    <row r="319" s="241" customFormat="1" x14ac:dyDescent="0.35"/>
    <row r="320" s="241" customFormat="1" x14ac:dyDescent="0.35"/>
    <row r="321" s="241" customFormat="1" x14ac:dyDescent="0.35"/>
    <row r="322" s="241" customFormat="1" x14ac:dyDescent="0.35"/>
    <row r="323" s="241" customFormat="1" x14ac:dyDescent="0.35"/>
    <row r="324" s="241" customFormat="1" x14ac:dyDescent="0.35"/>
    <row r="325" s="241" customFormat="1" x14ac:dyDescent="0.35"/>
    <row r="326" s="241" customFormat="1" x14ac:dyDescent="0.35"/>
    <row r="327" s="241" customFormat="1" x14ac:dyDescent="0.35"/>
    <row r="328" s="241" customFormat="1" x14ac:dyDescent="0.35"/>
    <row r="329" s="241" customFormat="1" x14ac:dyDescent="0.35"/>
    <row r="330" s="241" customFormat="1" x14ac:dyDescent="0.35"/>
    <row r="331" s="241" customFormat="1" x14ac:dyDescent="0.35"/>
    <row r="332" s="241" customFormat="1" x14ac:dyDescent="0.35"/>
    <row r="333" s="241" customFormat="1" x14ac:dyDescent="0.35"/>
    <row r="334" s="241" customFormat="1" x14ac:dyDescent="0.35"/>
    <row r="335" s="241" customFormat="1" x14ac:dyDescent="0.35"/>
    <row r="336" s="241" customFormat="1" x14ac:dyDescent="0.35"/>
    <row r="337" s="241" customFormat="1" x14ac:dyDescent="0.35"/>
    <row r="338" s="241" customFormat="1" x14ac:dyDescent="0.35"/>
    <row r="339" s="241" customFormat="1" x14ac:dyDescent="0.35"/>
    <row r="340" s="241" customFormat="1" x14ac:dyDescent="0.35"/>
    <row r="341" s="241" customFormat="1" x14ac:dyDescent="0.35"/>
    <row r="342" s="241" customFormat="1" x14ac:dyDescent="0.35"/>
    <row r="343" s="241" customFormat="1" x14ac:dyDescent="0.35"/>
    <row r="344" s="241" customFormat="1" x14ac:dyDescent="0.35"/>
    <row r="345" s="241" customFormat="1" x14ac:dyDescent="0.35"/>
    <row r="346" s="241" customFormat="1" x14ac:dyDescent="0.35"/>
    <row r="347" s="241" customFormat="1" x14ac:dyDescent="0.35"/>
    <row r="348" s="241" customFormat="1" x14ac:dyDescent="0.35"/>
    <row r="349" s="241" customFormat="1" x14ac:dyDescent="0.35"/>
    <row r="350" s="241" customFormat="1" x14ac:dyDescent="0.35"/>
    <row r="351" s="241" customFormat="1" x14ac:dyDescent="0.35"/>
    <row r="352" s="241" customFormat="1" x14ac:dyDescent="0.35"/>
    <row r="353" s="241" customFormat="1" x14ac:dyDescent="0.35"/>
    <row r="354" s="241" customFormat="1" x14ac:dyDescent="0.35"/>
    <row r="355" s="241" customFormat="1" x14ac:dyDescent="0.35"/>
    <row r="356" s="241" customFormat="1" x14ac:dyDescent="0.35"/>
    <row r="357" s="241" customFormat="1" x14ac:dyDescent="0.35"/>
    <row r="358" s="241" customFormat="1" x14ac:dyDescent="0.35"/>
    <row r="359" s="241" customFormat="1" x14ac:dyDescent="0.35"/>
    <row r="360" s="241" customFormat="1" x14ac:dyDescent="0.35"/>
    <row r="361" s="241" customFormat="1" x14ac:dyDescent="0.35"/>
    <row r="362" s="241" customFormat="1" x14ac:dyDescent="0.35"/>
    <row r="363" s="241" customFormat="1" x14ac:dyDescent="0.35"/>
    <row r="364" s="241" customFormat="1" x14ac:dyDescent="0.35"/>
    <row r="365" s="241" customFormat="1" x14ac:dyDescent="0.35"/>
    <row r="366" s="241" customFormat="1" x14ac:dyDescent="0.35"/>
    <row r="367" s="241" customFormat="1" x14ac:dyDescent="0.35"/>
    <row r="368" s="241" customFormat="1" x14ac:dyDescent="0.35"/>
    <row r="369" s="241" customFormat="1" x14ac:dyDescent="0.35"/>
    <row r="370" s="241" customFormat="1" x14ac:dyDescent="0.35"/>
    <row r="371" s="241" customFormat="1" x14ac:dyDescent="0.35"/>
    <row r="372" s="241" customFormat="1" x14ac:dyDescent="0.35"/>
    <row r="373" s="241" customFormat="1" x14ac:dyDescent="0.35"/>
    <row r="374" s="241" customFormat="1" x14ac:dyDescent="0.35"/>
    <row r="375" s="241" customFormat="1" x14ac:dyDescent="0.35"/>
    <row r="376" s="241" customFormat="1" x14ac:dyDescent="0.35"/>
    <row r="377" s="241" customFormat="1" x14ac:dyDescent="0.35"/>
    <row r="378" s="241" customFormat="1" x14ac:dyDescent="0.35"/>
    <row r="379" s="241" customFormat="1" x14ac:dyDescent="0.35"/>
    <row r="380" s="241" customFormat="1" x14ac:dyDescent="0.35"/>
    <row r="381" s="241" customFormat="1" x14ac:dyDescent="0.35"/>
    <row r="382" s="241" customFormat="1" x14ac:dyDescent="0.35"/>
    <row r="383" s="241" customFormat="1" x14ac:dyDescent="0.35"/>
    <row r="384" s="241" customFormat="1" x14ac:dyDescent="0.35"/>
    <row r="385" s="241" customFormat="1" x14ac:dyDescent="0.35"/>
    <row r="386" s="241" customFormat="1" x14ac:dyDescent="0.35"/>
    <row r="387" s="241" customFormat="1" x14ac:dyDescent="0.35"/>
    <row r="388" s="241" customFormat="1" x14ac:dyDescent="0.35"/>
    <row r="389" s="241" customFormat="1" x14ac:dyDescent="0.35"/>
    <row r="390" s="241" customFormat="1" x14ac:dyDescent="0.35"/>
    <row r="391" s="241" customFormat="1" x14ac:dyDescent="0.35"/>
    <row r="392" s="241" customFormat="1" x14ac:dyDescent="0.35"/>
    <row r="393" s="241" customFormat="1" x14ac:dyDescent="0.35"/>
    <row r="394" s="241" customFormat="1" x14ac:dyDescent="0.35"/>
    <row r="395" s="241" customFormat="1" x14ac:dyDescent="0.35"/>
    <row r="396" s="241" customFormat="1" x14ac:dyDescent="0.35"/>
    <row r="397" s="241" customFormat="1" x14ac:dyDescent="0.35"/>
    <row r="398" s="241" customFormat="1" x14ac:dyDescent="0.35"/>
    <row r="399" s="241" customFormat="1" x14ac:dyDescent="0.35"/>
    <row r="400" s="241" customFormat="1" x14ac:dyDescent="0.35"/>
    <row r="401" s="241" customFormat="1" x14ac:dyDescent="0.35"/>
    <row r="402" s="241" customFormat="1" x14ac:dyDescent="0.35"/>
    <row r="403" s="241" customFormat="1" x14ac:dyDescent="0.35"/>
    <row r="404" s="241" customFormat="1" x14ac:dyDescent="0.35"/>
    <row r="405" s="241" customFormat="1" x14ac:dyDescent="0.35"/>
    <row r="406" s="241" customFormat="1" x14ac:dyDescent="0.35"/>
    <row r="407" s="241" customFormat="1" x14ac:dyDescent="0.35"/>
    <row r="408" s="241" customFormat="1" x14ac:dyDescent="0.35"/>
    <row r="409" s="241" customFormat="1" x14ac:dyDescent="0.35"/>
    <row r="410" s="241" customFormat="1" x14ac:dyDescent="0.35"/>
    <row r="411" s="241" customFormat="1" x14ac:dyDescent="0.35"/>
    <row r="412" s="241" customFormat="1" x14ac:dyDescent="0.35"/>
    <row r="413" s="241" customFormat="1" x14ac:dyDescent="0.35"/>
    <row r="414" s="241" customFormat="1" x14ac:dyDescent="0.35"/>
    <row r="415" s="241" customFormat="1" x14ac:dyDescent="0.35"/>
    <row r="416" s="241" customFormat="1" x14ac:dyDescent="0.35"/>
    <row r="417" s="241" customFormat="1" x14ac:dyDescent="0.35"/>
    <row r="418" s="241" customFormat="1" x14ac:dyDescent="0.35"/>
    <row r="419" s="241" customFormat="1" x14ac:dyDescent="0.35"/>
    <row r="420" s="241" customFormat="1" x14ac:dyDescent="0.35"/>
    <row r="421" s="241" customFormat="1" x14ac:dyDescent="0.35"/>
    <row r="422" s="241" customFormat="1" x14ac:dyDescent="0.35"/>
    <row r="423" s="241" customFormat="1" x14ac:dyDescent="0.35"/>
    <row r="424" s="241" customFormat="1" x14ac:dyDescent="0.35"/>
    <row r="425" s="241" customFormat="1" x14ac:dyDescent="0.35"/>
    <row r="426" s="241" customFormat="1" x14ac:dyDescent="0.35"/>
    <row r="427" s="241" customFormat="1" x14ac:dyDescent="0.35"/>
    <row r="428" s="241" customFormat="1" x14ac:dyDescent="0.35"/>
    <row r="429" s="241" customFormat="1" x14ac:dyDescent="0.35"/>
    <row r="430" s="241" customFormat="1" x14ac:dyDescent="0.35"/>
    <row r="431" s="241" customFormat="1" x14ac:dyDescent="0.35"/>
    <row r="432" s="241" customFormat="1" x14ac:dyDescent="0.35"/>
    <row r="433" spans="6:58" s="241" customFormat="1" x14ac:dyDescent="0.35"/>
    <row r="434" spans="6:58" s="241" customFormat="1" x14ac:dyDescent="0.35"/>
    <row r="435" spans="6:58" s="241" customFormat="1" x14ac:dyDescent="0.35"/>
    <row r="436" spans="6:58" s="241" customFormat="1" x14ac:dyDescent="0.35"/>
    <row r="437" spans="6:58" s="241" customFormat="1" x14ac:dyDescent="0.35"/>
    <row r="438" spans="6:58" s="241" customFormat="1" x14ac:dyDescent="0.35"/>
    <row r="439" spans="6:58" s="241" customFormat="1" x14ac:dyDescent="0.35"/>
    <row r="440" spans="6:58" s="241" customFormat="1" x14ac:dyDescent="0.35"/>
    <row r="441" spans="6:58" s="241" customFormat="1" x14ac:dyDescent="0.35"/>
    <row r="442" spans="6:58" s="241" customFormat="1" x14ac:dyDescent="0.35"/>
    <row r="443" spans="6:58" s="265" customFormat="1" x14ac:dyDescent="0.35">
      <c r="F443" s="241"/>
      <c r="G443" s="241"/>
      <c r="H443" s="241"/>
      <c r="I443" s="241"/>
      <c r="J443" s="241"/>
      <c r="K443" s="241"/>
      <c r="L443" s="241"/>
      <c r="M443" s="241"/>
      <c r="N443" s="241"/>
      <c r="O443" s="241"/>
      <c r="P443" s="241"/>
      <c r="Q443" s="241"/>
      <c r="R443" s="241"/>
      <c r="S443" s="241"/>
      <c r="T443" s="241"/>
      <c r="U443" s="241"/>
      <c r="V443" s="241"/>
      <c r="W443" s="241"/>
      <c r="X443" s="241"/>
      <c r="Y443" s="241"/>
      <c r="Z443" s="241"/>
      <c r="AA443" s="241"/>
      <c r="AB443" s="241"/>
      <c r="AC443" s="241"/>
      <c r="AD443" s="241"/>
      <c r="AE443" s="241"/>
      <c r="AF443" s="241"/>
      <c r="AG443" s="241"/>
      <c r="AH443" s="241"/>
      <c r="AI443" s="241"/>
      <c r="AJ443" s="241"/>
      <c r="AK443" s="241"/>
      <c r="AL443" s="241"/>
      <c r="AM443" s="241"/>
      <c r="AN443" s="241"/>
      <c r="AO443" s="241"/>
      <c r="AP443" s="241"/>
      <c r="AQ443" s="241"/>
      <c r="AR443" s="241"/>
      <c r="AS443" s="241"/>
      <c r="AT443" s="241"/>
      <c r="AU443" s="241"/>
      <c r="AV443" s="241"/>
      <c r="AW443" s="241"/>
      <c r="AX443" s="241"/>
      <c r="AY443" s="241"/>
      <c r="AZ443" s="241"/>
      <c r="BA443" s="241"/>
      <c r="BB443" s="241"/>
      <c r="BC443" s="241"/>
      <c r="BD443" s="241"/>
      <c r="BE443" s="241"/>
      <c r="BF443" s="241"/>
    </row>
    <row r="444" spans="6:58" s="265" customFormat="1" x14ac:dyDescent="0.35">
      <c r="F444" s="241"/>
      <c r="G444" s="241"/>
      <c r="H444" s="241"/>
      <c r="I444" s="241"/>
      <c r="J444" s="241"/>
      <c r="K444" s="241"/>
      <c r="L444" s="241"/>
      <c r="M444" s="241"/>
      <c r="N444" s="241"/>
      <c r="O444" s="241"/>
      <c r="P444" s="241"/>
      <c r="Q444" s="241"/>
      <c r="R444" s="241"/>
      <c r="S444" s="241"/>
      <c r="T444" s="241"/>
      <c r="U444" s="241"/>
      <c r="V444" s="241"/>
      <c r="W444" s="241"/>
      <c r="X444" s="241"/>
      <c r="Y444" s="241"/>
      <c r="Z444" s="241"/>
      <c r="AA444" s="241"/>
      <c r="AB444" s="241"/>
      <c r="AC444" s="241"/>
      <c r="AD444" s="241"/>
      <c r="AE444" s="241"/>
      <c r="AF444" s="241"/>
      <c r="AG444" s="241"/>
      <c r="AH444" s="241"/>
      <c r="AI444" s="241"/>
      <c r="AJ444" s="241"/>
      <c r="AK444" s="241"/>
      <c r="AL444" s="241"/>
      <c r="AM444" s="241"/>
      <c r="AN444" s="241"/>
      <c r="AO444" s="241"/>
      <c r="AP444" s="241"/>
      <c r="AQ444" s="241"/>
      <c r="AR444" s="241"/>
      <c r="AS444" s="241"/>
      <c r="AT444" s="241"/>
      <c r="AU444" s="241"/>
      <c r="AV444" s="241"/>
      <c r="AW444" s="241"/>
      <c r="AX444" s="241"/>
      <c r="AY444" s="241"/>
      <c r="AZ444" s="241"/>
      <c r="BA444" s="241"/>
      <c r="BB444" s="241"/>
      <c r="BC444" s="241"/>
      <c r="BD444" s="241"/>
      <c r="BE444" s="241"/>
      <c r="BF444" s="241"/>
    </row>
    <row r="445" spans="6:58" s="265" customFormat="1" x14ac:dyDescent="0.35">
      <c r="F445" s="241"/>
      <c r="G445" s="241"/>
      <c r="H445" s="241"/>
      <c r="I445" s="241"/>
      <c r="J445" s="241"/>
      <c r="K445" s="241"/>
      <c r="L445" s="241"/>
      <c r="M445" s="241"/>
      <c r="N445" s="241"/>
      <c r="O445" s="241"/>
      <c r="P445" s="241"/>
      <c r="Q445" s="241"/>
      <c r="R445" s="241"/>
      <c r="S445" s="241"/>
      <c r="T445" s="241"/>
      <c r="U445" s="241"/>
      <c r="V445" s="241"/>
      <c r="W445" s="241"/>
      <c r="X445" s="241"/>
      <c r="Y445" s="241"/>
      <c r="Z445" s="241"/>
      <c r="AA445" s="241"/>
      <c r="AB445" s="241"/>
      <c r="AC445" s="241"/>
      <c r="AD445" s="241"/>
      <c r="AE445" s="241"/>
      <c r="AF445" s="241"/>
      <c r="AG445" s="241"/>
      <c r="AH445" s="241"/>
      <c r="AI445" s="241"/>
      <c r="AJ445" s="241"/>
      <c r="AK445" s="241"/>
      <c r="AL445" s="241"/>
      <c r="AM445" s="241"/>
      <c r="AN445" s="241"/>
      <c r="AO445" s="241"/>
      <c r="AP445" s="241"/>
      <c r="AQ445" s="241"/>
      <c r="AR445" s="241"/>
      <c r="AS445" s="241"/>
      <c r="AT445" s="241"/>
      <c r="AU445" s="241"/>
      <c r="AV445" s="241"/>
      <c r="AW445" s="241"/>
      <c r="AX445" s="241"/>
      <c r="AY445" s="241"/>
      <c r="AZ445" s="241"/>
      <c r="BA445" s="241"/>
      <c r="BB445" s="241"/>
      <c r="BC445" s="241"/>
      <c r="BD445" s="241"/>
      <c r="BE445" s="241"/>
      <c r="BF445" s="241"/>
    </row>
    <row r="446" spans="6:58" s="265" customFormat="1" x14ac:dyDescent="0.35">
      <c r="F446" s="241"/>
      <c r="G446" s="241"/>
      <c r="H446" s="241"/>
      <c r="I446" s="241"/>
      <c r="J446" s="241"/>
      <c r="K446" s="241"/>
      <c r="L446" s="241"/>
      <c r="M446" s="241"/>
      <c r="N446" s="241"/>
      <c r="O446" s="241"/>
      <c r="P446" s="241"/>
      <c r="Q446" s="241"/>
      <c r="R446" s="241"/>
      <c r="S446" s="241"/>
      <c r="T446" s="241"/>
      <c r="U446" s="241"/>
      <c r="V446" s="241"/>
      <c r="W446" s="241"/>
      <c r="X446" s="241"/>
      <c r="Y446" s="241"/>
      <c r="Z446" s="241"/>
      <c r="AA446" s="241"/>
      <c r="AB446" s="241"/>
      <c r="AC446" s="241"/>
      <c r="AD446" s="241"/>
      <c r="AE446" s="241"/>
      <c r="AF446" s="241"/>
      <c r="AG446" s="241"/>
      <c r="AH446" s="241"/>
      <c r="AI446" s="241"/>
      <c r="AJ446" s="241"/>
      <c r="AK446" s="241"/>
      <c r="AL446" s="241"/>
      <c r="AM446" s="241"/>
      <c r="AN446" s="241"/>
      <c r="AO446" s="241"/>
      <c r="AP446" s="241"/>
      <c r="AQ446" s="241"/>
      <c r="AR446" s="241"/>
      <c r="AS446" s="241"/>
      <c r="AT446" s="241"/>
      <c r="AU446" s="241"/>
      <c r="AV446" s="241"/>
      <c r="AW446" s="241"/>
      <c r="AX446" s="241"/>
      <c r="AY446" s="241"/>
      <c r="AZ446" s="241"/>
      <c r="BA446" s="241"/>
      <c r="BB446" s="241"/>
      <c r="BC446" s="241"/>
      <c r="BD446" s="241"/>
      <c r="BE446" s="241"/>
      <c r="BF446" s="241"/>
    </row>
    <row r="447" spans="6:58" s="265" customFormat="1" x14ac:dyDescent="0.35">
      <c r="F447" s="241"/>
      <c r="G447" s="241"/>
      <c r="H447" s="241"/>
      <c r="I447" s="241"/>
      <c r="J447" s="241"/>
      <c r="K447" s="241"/>
      <c r="L447" s="241"/>
      <c r="M447" s="241"/>
      <c r="N447" s="241"/>
      <c r="O447" s="241"/>
      <c r="P447" s="241"/>
      <c r="Q447" s="241"/>
      <c r="R447" s="241"/>
      <c r="S447" s="241"/>
      <c r="T447" s="241"/>
      <c r="U447" s="241"/>
      <c r="V447" s="241"/>
      <c r="W447" s="241"/>
      <c r="X447" s="241"/>
      <c r="Y447" s="241"/>
      <c r="Z447" s="241"/>
      <c r="AA447" s="241"/>
      <c r="AB447" s="241"/>
      <c r="AC447" s="241"/>
      <c r="AD447" s="241"/>
      <c r="AE447" s="241"/>
      <c r="AF447" s="241"/>
      <c r="AG447" s="241"/>
      <c r="AH447" s="241"/>
      <c r="AI447" s="241"/>
      <c r="AJ447" s="241"/>
      <c r="AK447" s="241"/>
      <c r="AL447" s="241"/>
      <c r="AM447" s="241"/>
      <c r="AN447" s="241"/>
      <c r="AO447" s="241"/>
      <c r="AP447" s="241"/>
      <c r="AQ447" s="241"/>
      <c r="AR447" s="241"/>
      <c r="AS447" s="241"/>
      <c r="AT447" s="241"/>
      <c r="AU447" s="241"/>
      <c r="AV447" s="241"/>
      <c r="AW447" s="241"/>
      <c r="AX447" s="241"/>
      <c r="AY447" s="241"/>
      <c r="AZ447" s="241"/>
      <c r="BA447" s="241"/>
      <c r="BB447" s="241"/>
      <c r="BC447" s="241"/>
      <c r="BD447" s="241"/>
      <c r="BE447" s="241"/>
      <c r="BF447" s="241"/>
    </row>
    <row r="448" spans="6:58" s="265" customFormat="1" x14ac:dyDescent="0.35">
      <c r="F448" s="241"/>
      <c r="G448" s="241"/>
      <c r="H448" s="241"/>
      <c r="I448" s="241"/>
      <c r="J448" s="241"/>
      <c r="K448" s="241"/>
      <c r="L448" s="241"/>
      <c r="M448" s="241"/>
      <c r="N448" s="241"/>
      <c r="O448" s="241"/>
      <c r="P448" s="241"/>
      <c r="Q448" s="241"/>
      <c r="R448" s="241"/>
      <c r="S448" s="241"/>
      <c r="T448" s="241"/>
      <c r="U448" s="241"/>
      <c r="V448" s="241"/>
      <c r="W448" s="241"/>
      <c r="X448" s="241"/>
      <c r="Y448" s="241"/>
      <c r="Z448" s="241"/>
      <c r="AA448" s="241"/>
      <c r="AB448" s="241"/>
      <c r="AC448" s="241"/>
      <c r="AD448" s="241"/>
      <c r="AE448" s="241"/>
      <c r="AF448" s="241"/>
      <c r="AG448" s="241"/>
      <c r="AH448" s="241"/>
      <c r="AI448" s="241"/>
      <c r="AJ448" s="241"/>
      <c r="AK448" s="241"/>
      <c r="AL448" s="241"/>
      <c r="AM448" s="241"/>
      <c r="AN448" s="241"/>
      <c r="AO448" s="241"/>
      <c r="AP448" s="241"/>
      <c r="AQ448" s="241"/>
      <c r="AR448" s="241"/>
      <c r="AS448" s="241"/>
      <c r="AT448" s="241"/>
      <c r="AU448" s="241"/>
      <c r="AV448" s="241"/>
      <c r="AW448" s="241"/>
      <c r="AX448" s="241"/>
      <c r="AY448" s="241"/>
      <c r="AZ448" s="241"/>
      <c r="BA448" s="241"/>
      <c r="BB448" s="241"/>
      <c r="BC448" s="241"/>
      <c r="BD448" s="241"/>
      <c r="BE448" s="241"/>
      <c r="BF448" s="241"/>
    </row>
    <row r="449" spans="6:58" s="265" customFormat="1" x14ac:dyDescent="0.35">
      <c r="F449" s="241"/>
      <c r="G449" s="241"/>
      <c r="H449" s="241"/>
      <c r="I449" s="241"/>
      <c r="J449" s="241"/>
      <c r="K449" s="241"/>
      <c r="L449" s="241"/>
      <c r="M449" s="241"/>
      <c r="N449" s="241"/>
      <c r="O449" s="241"/>
      <c r="P449" s="241"/>
      <c r="Q449" s="241"/>
      <c r="R449" s="241"/>
      <c r="S449" s="241"/>
      <c r="T449" s="241"/>
      <c r="U449" s="241"/>
      <c r="V449" s="241"/>
      <c r="W449" s="241"/>
      <c r="X449" s="241"/>
      <c r="Y449" s="241"/>
      <c r="Z449" s="241"/>
      <c r="AA449" s="241"/>
      <c r="AB449" s="241"/>
      <c r="AC449" s="241"/>
      <c r="AD449" s="241"/>
      <c r="AE449" s="241"/>
      <c r="AF449" s="241"/>
      <c r="AG449" s="241"/>
      <c r="AH449" s="241"/>
      <c r="AI449" s="241"/>
      <c r="AJ449" s="241"/>
      <c r="AK449" s="241"/>
      <c r="AL449" s="241"/>
      <c r="AM449" s="241"/>
      <c r="AN449" s="241"/>
      <c r="AO449" s="241"/>
      <c r="AP449" s="241"/>
      <c r="AQ449" s="241"/>
      <c r="AR449" s="241"/>
      <c r="AS449" s="241"/>
      <c r="AT449" s="241"/>
      <c r="AU449" s="241"/>
      <c r="AV449" s="241"/>
      <c r="AW449" s="241"/>
      <c r="AX449" s="241"/>
      <c r="AY449" s="241"/>
      <c r="AZ449" s="241"/>
      <c r="BA449" s="241"/>
      <c r="BB449" s="241"/>
      <c r="BC449" s="241"/>
      <c r="BD449" s="241"/>
      <c r="BE449" s="241"/>
      <c r="BF449" s="241"/>
    </row>
  </sheetData>
  <mergeCells count="36">
    <mergeCell ref="D5:D6"/>
    <mergeCell ref="E5:E6"/>
    <mergeCell ref="B7:B8"/>
    <mergeCell ref="D7:D8"/>
    <mergeCell ref="E7:E8"/>
    <mergeCell ref="C5:C8"/>
    <mergeCell ref="A3:E3"/>
    <mergeCell ref="A24:E24"/>
    <mergeCell ref="A25:E25"/>
    <mergeCell ref="A26:A29"/>
    <mergeCell ref="B26:B27"/>
    <mergeCell ref="C26:C29"/>
    <mergeCell ref="D26:D27"/>
    <mergeCell ref="E26:E27"/>
    <mergeCell ref="B28:B29"/>
    <mergeCell ref="D28:D29"/>
    <mergeCell ref="E28:E29"/>
    <mergeCell ref="A9:E9"/>
    <mergeCell ref="A14:E14"/>
    <mergeCell ref="A4:E4"/>
    <mergeCell ref="A5:A8"/>
    <mergeCell ref="B5:B6"/>
    <mergeCell ref="A51:E51"/>
    <mergeCell ref="A56:E56"/>
    <mergeCell ref="A30:E30"/>
    <mergeCell ref="A35:E35"/>
    <mergeCell ref="A45:E45"/>
    <mergeCell ref="A46:E46"/>
    <mergeCell ref="A47:A50"/>
    <mergeCell ref="B47:B48"/>
    <mergeCell ref="C47:C50"/>
    <mergeCell ref="D47:D48"/>
    <mergeCell ref="E47:E48"/>
    <mergeCell ref="B49:B50"/>
    <mergeCell ref="D49:D50"/>
    <mergeCell ref="E49:E50"/>
  </mergeCells>
  <pageMargins left="0.7" right="0.7" top="0.75" bottom="0.75" header="0.3" footer="0.3"/>
  <pageSetup paperSize="9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B72B4B05742AE46B02CEF3E24D2374A" ma:contentTypeVersion="18" ma:contentTypeDescription="Creare un nuovo documento." ma:contentTypeScope="" ma:versionID="c24540a397bc7acc608ae48168a2cad5">
  <xsd:schema xmlns:xsd="http://www.w3.org/2001/XMLSchema" xmlns:xs="http://www.w3.org/2001/XMLSchema" xmlns:p="http://schemas.microsoft.com/office/2006/metadata/properties" xmlns:ns2="11a268d0-e9e2-42e8-b928-5da2a6597b64" xmlns:ns3="da16c02d-034f-4561-835d-ae0f323d5908" targetNamespace="http://schemas.microsoft.com/office/2006/metadata/properties" ma:root="true" ma:fieldsID="dcfa777e95c1a2e8208e81518832af9e" ns2:_="" ns3:_="">
    <xsd:import namespace="11a268d0-e9e2-42e8-b928-5da2a6597b64"/>
    <xsd:import namespace="da16c02d-034f-4561-835d-ae0f323d59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268d0-e9e2-42e8-b928-5da2a6597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1ae286ff-8e57-4604-9865-031e91d4df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6c02d-034f-4561-835d-ae0f323d59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25fce5a-596e-4e7d-a6ff-56150b75eef3}" ma:internalName="TaxCatchAll" ma:showField="CatchAllData" ma:web="da16c02d-034f-4561-835d-ae0f323d59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a16c02d-034f-4561-835d-ae0f323d5908">
      <UserInfo>
        <DisplayName/>
        <AccountId xsi:nil="true"/>
        <AccountType/>
      </UserInfo>
    </SharedWithUsers>
    <lcf76f155ced4ddcb4097134ff3c332f xmlns="11a268d0-e9e2-42e8-b928-5da2a6597b64">
      <Terms xmlns="http://schemas.microsoft.com/office/infopath/2007/PartnerControls"/>
    </lcf76f155ced4ddcb4097134ff3c332f>
    <TaxCatchAll xmlns="da16c02d-034f-4561-835d-ae0f323d5908" xsi:nil="true"/>
  </documentManagement>
</p:properties>
</file>

<file path=customXml/itemProps1.xml><?xml version="1.0" encoding="utf-8"?>
<ds:datastoreItem xmlns:ds="http://schemas.openxmlformats.org/officeDocument/2006/customXml" ds:itemID="{D5970C96-8C7C-4FC4-A675-A9D45EB570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89C607-C793-4D53-A604-5EEEE7AC5950}"/>
</file>

<file path=customXml/itemProps3.xml><?xml version="1.0" encoding="utf-8"?>
<ds:datastoreItem xmlns:ds="http://schemas.openxmlformats.org/officeDocument/2006/customXml" ds:itemID="{D3D0C3BD-8C6D-4E8D-830F-E703A61B7B9C}">
  <ds:schemaRefs>
    <ds:schemaRef ds:uri="http://schemas.microsoft.com/office/2006/metadata/properties"/>
    <ds:schemaRef ds:uri="http://schemas.microsoft.com/office/infopath/2007/PartnerControls"/>
    <ds:schemaRef ds:uri="da16c02d-034f-4561-835d-ae0f323d5908"/>
    <ds:schemaRef ds:uri="11a268d0-e9e2-42e8-b928-5da2a6597b6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15</vt:i4>
      </vt:variant>
    </vt:vector>
  </HeadingPairs>
  <TitlesOfParts>
    <vt:vector size="32" baseType="lpstr">
      <vt:lpstr>Istruzioni</vt:lpstr>
      <vt:lpstr>Personale dipendente_reali</vt:lpstr>
      <vt:lpstr>Quadro riassuntivo</vt:lpstr>
      <vt:lpstr>Personale dipendente_standard</vt:lpstr>
      <vt:lpstr>Pers. collaborazione-occasion.</vt:lpstr>
      <vt:lpstr>Somministrazione_costi reali</vt:lpstr>
      <vt:lpstr>Personale in kind</vt:lpstr>
      <vt:lpstr>Missioni-trasferte</vt:lpstr>
      <vt:lpstr>Somministrazione_costi standard</vt:lpstr>
      <vt:lpstr>Strumenti attrezzature in kind</vt:lpstr>
      <vt:lpstr>Strumenti attrezzature</vt:lpstr>
      <vt:lpstr>Materiali</vt:lpstr>
      <vt:lpstr>Immobili_locazione</vt:lpstr>
      <vt:lpstr>Immobili in kind</vt:lpstr>
      <vt:lpstr>Licenze e diritti di PI</vt:lpstr>
      <vt:lpstr>Servizi di consulenza</vt:lpstr>
      <vt:lpstr>Altri costi</vt:lpstr>
      <vt:lpstr>Anno_rendicontato</vt:lpstr>
      <vt:lpstr>'Altri costi'!Area_stampa</vt:lpstr>
      <vt:lpstr>'Immobili in kind'!Area_stampa</vt:lpstr>
      <vt:lpstr>Immobili_locazione!Area_stampa</vt:lpstr>
      <vt:lpstr>Istruzioni!Area_stampa</vt:lpstr>
      <vt:lpstr>'Licenze e diritti di PI'!Area_stampa</vt:lpstr>
      <vt:lpstr>Materiali!Area_stampa</vt:lpstr>
      <vt:lpstr>'Missioni-trasferte'!Area_stampa</vt:lpstr>
      <vt:lpstr>'Pers. collaborazione-occasion.'!Area_stampa</vt:lpstr>
      <vt:lpstr>'Personale dipendente_reali'!Area_stampa</vt:lpstr>
      <vt:lpstr>'Personale in kind'!Area_stampa</vt:lpstr>
      <vt:lpstr>'Quadro riassuntivo'!Area_stampa</vt:lpstr>
      <vt:lpstr>'Servizi di consulenza'!Area_stampa</vt:lpstr>
      <vt:lpstr>'Strumenti attrezzature'!Area_stampa</vt:lpstr>
      <vt:lpstr>'Strumenti attrezzature in kind'!Area_stampa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2024-03-08T16:24:01Z</dcterms:created>
  <dcterms:modified xsi:type="dcterms:W3CDTF">2024-11-07T14:38:33Z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1087900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0x0101006B72B4B05742AE46B02CEF3E24D2374A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