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24226"/>
  <mc:AlternateContent xmlns:mc="http://schemas.openxmlformats.org/markup-compatibility/2006">
    <mc:Choice Requires="x15">
      <x15ac:absPath xmlns:x15ac="http://schemas.microsoft.com/office/spreadsheetml/2010/11/ac" url="https://smactcc.sharepoint.com/sites/ProgettiIRISS/Shared Documents/Bando II/"/>
    </mc:Choice>
  </mc:AlternateContent>
  <xr:revisionPtr revIDLastSave="331" documentId="8_{E47673EA-60F2-4BEC-86DB-9F297A06D25C}" xr6:coauthVersionLast="45" xr6:coauthVersionMax="45" xr10:uidLastSave="{26A52ED8-0921-A147-80CF-6B8C08FE6F45}"/>
  <bookViews>
    <workbookView xWindow="7160" yWindow="460" windowWidth="25180" windowHeight="16260" activeTab="1" xr2:uid="{00000000-000D-0000-FFFF-FFFF00000000}"/>
  </bookViews>
  <sheets>
    <sheet name="Istruzioni" sheetId="7" r:id="rId1"/>
    <sheet name="Budget" sheetId="4" r:id="rId2"/>
    <sheet name="Azienda" sheetId="1" r:id="rId3"/>
    <sheet name="Gantt-Light" sheetId="6" r:id="rId4"/>
    <sheet name="Gantt" sheetId="2" r:id="rId5"/>
    <sheet name="Personale"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6" i="1" l="1"/>
  <c r="S16" i="1"/>
  <c r="T15" i="1"/>
  <c r="S15" i="1"/>
  <c r="T14" i="1"/>
  <c r="S14" i="1"/>
  <c r="P16" i="1"/>
  <c r="P15" i="1"/>
  <c r="P14" i="1"/>
  <c r="P13" i="1"/>
  <c r="O16" i="1"/>
  <c r="U16" i="1" s="1"/>
  <c r="O15" i="1"/>
  <c r="O14" i="1"/>
  <c r="U14" i="1" s="1"/>
  <c r="O13" i="1"/>
  <c r="T13" i="1"/>
  <c r="S13" i="1"/>
  <c r="R16" i="1"/>
  <c r="R15" i="1"/>
  <c r="R14" i="1"/>
  <c r="R13" i="1"/>
  <c r="M17" i="1"/>
  <c r="L17" i="1"/>
  <c r="J17" i="1"/>
  <c r="I17" i="1"/>
  <c r="F17" i="1"/>
  <c r="G17" i="1"/>
  <c r="I19" i="4"/>
  <c r="I18" i="4"/>
  <c r="I17" i="4"/>
  <c r="I16" i="4"/>
  <c r="I15" i="4"/>
  <c r="U15" i="1" l="1"/>
  <c r="P17" i="1"/>
  <c r="U13" i="1"/>
  <c r="O17" i="1"/>
  <c r="J2" i="5"/>
  <c r="D2" i="2"/>
  <c r="D2" i="6"/>
  <c r="G20" i="4" l="1"/>
  <c r="H20" i="4"/>
  <c r="B10" i="6"/>
  <c r="B9" i="6"/>
  <c r="B8" i="6"/>
  <c r="B7" i="6"/>
  <c r="H5" i="5"/>
  <c r="H4" i="5"/>
  <c r="H3" i="5"/>
  <c r="H48" i="5"/>
  <c r="H46" i="5"/>
  <c r="H40" i="5"/>
  <c r="H47" i="5"/>
  <c r="H45" i="5"/>
  <c r="H44" i="5"/>
  <c r="H43" i="5"/>
  <c r="H42" i="5"/>
  <c r="H41" i="5"/>
  <c r="H39" i="5"/>
  <c r="H37" i="5"/>
  <c r="H38" i="5"/>
  <c r="H36" i="5"/>
  <c r="H35" i="5"/>
  <c r="H34" i="5"/>
  <c r="H33" i="5"/>
  <c r="H32" i="5"/>
  <c r="H30" i="5"/>
  <c r="H29" i="5"/>
  <c r="H28" i="5"/>
  <c r="H27" i="5"/>
  <c r="H25" i="5"/>
  <c r="H26" i="5"/>
  <c r="H24" i="5"/>
  <c r="H23" i="5"/>
  <c r="H22" i="5"/>
  <c r="H21" i="5"/>
  <c r="H20" i="5"/>
  <c r="H19" i="5"/>
  <c r="H18" i="5"/>
  <c r="H17" i="5"/>
  <c r="H16" i="5"/>
  <c r="H15" i="5"/>
  <c r="H13" i="5"/>
  <c r="H14" i="5"/>
  <c r="H12" i="5"/>
  <c r="H11" i="5"/>
  <c r="H10" i="5"/>
  <c r="H9" i="5"/>
  <c r="H8" i="5"/>
  <c r="F18" i="5"/>
  <c r="F17" i="5"/>
  <c r="F16" i="5"/>
  <c r="F15" i="5"/>
  <c r="F13" i="5"/>
  <c r="F14" i="5"/>
  <c r="F12" i="5"/>
  <c r="F11" i="5"/>
  <c r="F8" i="5"/>
  <c r="F10" i="5"/>
  <c r="F9" i="5"/>
  <c r="G45" i="5"/>
  <c r="F45" i="5"/>
  <c r="G44" i="5"/>
  <c r="F44" i="5"/>
  <c r="G43" i="5"/>
  <c r="F43" i="5"/>
  <c r="G42" i="5"/>
  <c r="G41" i="5"/>
  <c r="F42" i="5"/>
  <c r="F41" i="5"/>
  <c r="F39" i="5"/>
  <c r="F38" i="5"/>
  <c r="F36" i="5"/>
  <c r="F35" i="5"/>
  <c r="F34" i="5"/>
  <c r="F33" i="5"/>
  <c r="F30" i="5"/>
  <c r="F29" i="5"/>
  <c r="F28" i="5"/>
  <c r="F27" i="5"/>
  <c r="F26" i="5"/>
  <c r="F47" i="5"/>
  <c r="F48" i="5"/>
  <c r="G48" i="5"/>
  <c r="G47" i="5"/>
  <c r="G46" i="5"/>
  <c r="G37" i="5"/>
  <c r="G39" i="5"/>
  <c r="G38" i="5"/>
  <c r="G36" i="5"/>
  <c r="G35" i="5"/>
  <c r="G34" i="5"/>
  <c r="G33" i="5"/>
  <c r="G32" i="5"/>
  <c r="G30" i="5"/>
  <c r="G29" i="5"/>
  <c r="G28" i="5"/>
  <c r="G27" i="5"/>
  <c r="G26" i="5"/>
  <c r="G25" i="5"/>
  <c r="G24" i="5"/>
  <c r="F24" i="5"/>
  <c r="G23" i="5"/>
  <c r="F23" i="5"/>
  <c r="G22" i="5"/>
  <c r="F22" i="5"/>
  <c r="G21" i="5"/>
  <c r="G20" i="5"/>
  <c r="F21" i="5"/>
  <c r="F20" i="5"/>
  <c r="G18" i="5"/>
  <c r="G17" i="5"/>
  <c r="G16" i="5"/>
  <c r="G15" i="5"/>
  <c r="G13" i="5"/>
  <c r="G14" i="5"/>
  <c r="G12" i="5"/>
  <c r="G11" i="5"/>
  <c r="G10" i="5"/>
  <c r="G9" i="5"/>
  <c r="AE3" i="5"/>
  <c r="AE2" i="5"/>
  <c r="AE4" i="5"/>
  <c r="B49" i="5"/>
  <c r="B40" i="5"/>
  <c r="B31" i="5"/>
  <c r="B19" i="5"/>
  <c r="B7" i="5"/>
  <c r="AE5" i="5"/>
  <c r="C2" i="1"/>
  <c r="B25" i="2"/>
  <c r="B20" i="2"/>
  <c r="B16" i="2"/>
  <c r="B12" i="2"/>
  <c r="B7" i="2"/>
  <c r="C16" i="1"/>
  <c r="C15" i="1"/>
  <c r="C14" i="1"/>
  <c r="C13" i="1"/>
  <c r="I20" i="4"/>
  <c r="H22" i="4" s="1"/>
  <c r="C10" i="4"/>
  <c r="C9" i="4"/>
  <c r="C7" i="1"/>
  <c r="C8" i="1"/>
  <c r="F32" i="5"/>
  <c r="F25" i="5"/>
  <c r="F19" i="5"/>
  <c r="F37" i="5"/>
  <c r="F31" i="5"/>
  <c r="F46" i="5"/>
  <c r="F40" i="5"/>
  <c r="G8" i="5"/>
  <c r="F7" i="5"/>
  <c r="G40" i="5"/>
  <c r="G31" i="5"/>
  <c r="F4" i="5"/>
  <c r="G5" i="5"/>
  <c r="G19" i="5"/>
  <c r="G4" i="5"/>
  <c r="G7" i="5"/>
  <c r="F5" i="5"/>
  <c r="F3" i="5"/>
  <c r="G3" i="5"/>
  <c r="H7" i="5"/>
  <c r="H31" i="5"/>
  <c r="K20" i="4" l="1"/>
  <c r="G18" i="1"/>
  <c r="M18" i="1"/>
  <c r="J18" i="1"/>
  <c r="U17" i="1"/>
  <c r="R17" i="1"/>
  <c r="S17" i="1"/>
  <c r="P18" i="1"/>
  <c r="T17" i="1"/>
  <c r="L20" i="4"/>
  <c r="L22" i="4" l="1"/>
  <c r="I23" i="4" s="1"/>
  <c r="U18" i="1"/>
  <c r="L21" i="4" l="1"/>
  <c r="K2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Luca Fabbri</author>
  </authors>
  <commentList>
    <comment ref="C24" authorId="0" shapeId="0" xr:uid="{00000000-0006-0000-0000-000006000000}">
      <text>
        <r>
          <rPr>
            <b/>
            <sz val="9"/>
            <color indexed="81"/>
            <rFont val="Tahoma"/>
            <charset val="1"/>
          </rPr>
          <t>Luca Fabbri:</t>
        </r>
        <r>
          <rPr>
            <sz val="9"/>
            <color indexed="81"/>
            <rFont val="Tahoma"/>
            <charset val="1"/>
          </rPr>
          <t xml:space="preserve">
da file 20200114 CCnote_RI_SS_IRISS (002)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Luca Fabbri</author>
  </authors>
  <commentList>
    <comment ref="AJ6" authorId="0" shapeId="0" xr:uid="{00000000-0006-0000-0400-000001000000}">
      <text>
        <r>
          <rPr>
            <b/>
            <sz val="9"/>
            <color indexed="81"/>
            <rFont val="Tahoma"/>
            <family val="2"/>
          </rPr>
          <t>Luca Fabbri:</t>
        </r>
        <r>
          <rPr>
            <sz val="9"/>
            <color indexed="81"/>
            <rFont val="Tahoma"/>
            <family val="2"/>
          </rPr>
          <t xml:space="preserve">
da Circolare-23-gennaio-2019-n-20588; MISE</t>
        </r>
      </text>
    </comment>
  </commentList>
</comments>
</file>

<file path=xl/sharedStrings.xml><?xml version="1.0" encoding="utf-8"?>
<sst xmlns="http://schemas.openxmlformats.org/spreadsheetml/2006/main" count="389" uniqueCount="130">
  <si>
    <t>NOTE</t>
  </si>
  <si>
    <t>TOT</t>
  </si>
  <si>
    <t>SPESE DI SVILUPPO SPERIMENTALE</t>
  </si>
  <si>
    <t>SPESE DI RICERCA INDUSTRIALE</t>
  </si>
  <si>
    <t>Consulenze specialistiche</t>
  </si>
  <si>
    <t>Strumenti e attrezzature</t>
  </si>
  <si>
    <t>Personale dipendente</t>
  </si>
  <si>
    <t>C</t>
  </si>
  <si>
    <t>B</t>
  </si>
  <si>
    <t>A</t>
  </si>
  <si>
    <t>Budget allocato</t>
  </si>
  <si>
    <t>TOTALE ORE ALLOCATE</t>
  </si>
  <si>
    <t>Azienda</t>
  </si>
  <si>
    <t>SAL1</t>
  </si>
  <si>
    <t>SAL2</t>
  </si>
  <si>
    <t>inizio-fine</t>
  </si>
  <si>
    <t>B - Strumenti e attrezzature</t>
  </si>
  <si>
    <t>A - Personale dipendente</t>
  </si>
  <si>
    <t>X</t>
  </si>
  <si>
    <t>I</t>
  </si>
  <si>
    <t>II</t>
  </si>
  <si>
    <t>III</t>
  </si>
  <si>
    <t>IV</t>
  </si>
  <si>
    <t>ott</t>
  </si>
  <si>
    <t>nov</t>
  </si>
  <si>
    <t>dic</t>
  </si>
  <si>
    <t>gen</t>
  </si>
  <si>
    <t>feb</t>
  </si>
  <si>
    <t>mar</t>
  </si>
  <si>
    <t>apr</t>
  </si>
  <si>
    <t>mag</t>
  </si>
  <si>
    <t>giu</t>
  </si>
  <si>
    <t>lug</t>
  </si>
  <si>
    <t>ago</t>
  </si>
  <si>
    <t>set</t>
  </si>
  <si>
    <t>D</t>
  </si>
  <si>
    <t>Spese generali (max 15% A)</t>
  </si>
  <si>
    <t>Valore progetto richiesto</t>
  </si>
  <si>
    <t>C - Consulenze specialistiche</t>
  </si>
  <si>
    <t>D - Spese generali (max 15% A)</t>
  </si>
  <si>
    <t xml:space="preserve">% TEORICA </t>
  </si>
  <si>
    <t>Giorni Lavoratirvi Anno</t>
  </si>
  <si>
    <t>Max Ore rendicontabili</t>
  </si>
  <si>
    <t>Ore lavorative Anno</t>
  </si>
  <si>
    <t>Tipo</t>
  </si>
  <si>
    <t>i</t>
  </si>
  <si>
    <t>e</t>
  </si>
  <si>
    <t>Ore Teoriche</t>
  </si>
  <si>
    <t>Giorni Lavorativi Mensili</t>
  </si>
  <si>
    <t>Ore lavorative Mensili</t>
  </si>
  <si>
    <t>Esterne</t>
  </si>
  <si>
    <t>Interne</t>
  </si>
  <si>
    <t>Totali</t>
  </si>
  <si>
    <t>Mesi/uomo</t>
  </si>
  <si>
    <t>Ore</t>
  </si>
  <si>
    <t>Contributo richiesto</t>
  </si>
  <si>
    <t>Mesi teorici</t>
  </si>
  <si>
    <t>Costo orario teorico</t>
  </si>
  <si>
    <t>Costo</t>
  </si>
  <si>
    <t>Costo Teorico</t>
  </si>
  <si>
    <t>FASCIA DI COSTO - LIVELLO</t>
  </si>
  <si>
    <t>BENEFICIARIO</t>
  </si>
  <si>
    <t xml:space="preserve">IMPRESE </t>
  </si>
  <si>
    <t xml:space="preserve">UNIVERSITÀ </t>
  </si>
  <si>
    <t>EPR</t>
  </si>
  <si>
    <t xml:space="preserve">Alto </t>
  </si>
  <si>
    <t xml:space="preserve">Medio </t>
  </si>
  <si>
    <t xml:space="preserve">Basso </t>
  </si>
  <si>
    <t>Tabella n. 1 - Costi orari standard unitari per le spese di personale dei progetti di ricerca e sviluppo</t>
  </si>
  <si>
    <t>Referente</t>
  </si>
  <si>
    <t>di cui servizi SMACT</t>
  </si>
  <si>
    <t>Titolo WP</t>
  </si>
  <si>
    <t>Tipo WP</t>
  </si>
  <si>
    <t>WP1 - titolo</t>
  </si>
  <si>
    <t>WP2 - titolo</t>
  </si>
  <si>
    <t>WP3   - titolo</t>
  </si>
  <si>
    <t>WP4   - titolo</t>
  </si>
  <si>
    <t>ALLEGATO 2</t>
  </si>
  <si>
    <t>MODELLO DI PIANO FINANZIARIO DI PROGETTO</t>
  </si>
  <si>
    <t>BANDO SELEZIONE PROGETTI DI INNOVAZIONE, RICERCA INDUSTRIALE E SVILUPPO SPERIMENTALE</t>
  </si>
  <si>
    <t>ver.</t>
  </si>
  <si>
    <t>ISTRUZIONI ALLA COMPILAZIONE:</t>
  </si>
  <si>
    <t>Generali</t>
  </si>
  <si>
    <t>RI</t>
  </si>
  <si>
    <t>SS</t>
  </si>
  <si>
    <t>deliverables</t>
  </si>
  <si>
    <t>Acronimo progetto</t>
  </si>
  <si>
    <t>a1</t>
  </si>
  <si>
    <t>a2</t>
  </si>
  <si>
    <t>a3</t>
  </si>
  <si>
    <t>a4</t>
  </si>
  <si>
    <t>b1</t>
  </si>
  <si>
    <t>b2</t>
  </si>
  <si>
    <t>b3</t>
  </si>
  <si>
    <t>b4</t>
  </si>
  <si>
    <t>b5</t>
  </si>
  <si>
    <t>c1</t>
  </si>
  <si>
    <t>c2</t>
  </si>
  <si>
    <t>c3</t>
  </si>
  <si>
    <t>c4</t>
  </si>
  <si>
    <t>d1</t>
  </si>
  <si>
    <t>d2</t>
  </si>
  <si>
    <t>d3</t>
  </si>
  <si>
    <t>d4</t>
  </si>
  <si>
    <t>d5</t>
  </si>
  <si>
    <t>e1</t>
  </si>
  <si>
    <t>e2</t>
  </si>
  <si>
    <t>e3</t>
  </si>
  <si>
    <t>e4</t>
  </si>
  <si>
    <t>f1</t>
  </si>
  <si>
    <t>f2</t>
  </si>
  <si>
    <t>g1</t>
  </si>
  <si>
    <t>g2</t>
  </si>
  <si>
    <t>g3</t>
  </si>
  <si>
    <t>g4</t>
  </si>
  <si>
    <t>h1</t>
  </si>
  <si>
    <t>h2</t>
  </si>
  <si>
    <t>Scheda: Budget</t>
  </si>
  <si>
    <t>Scheda: Gantt-Light</t>
  </si>
  <si>
    <t>CONTROLLO</t>
  </si>
  <si>
    <t>Scheda: Azienda (facoltativo)</t>
  </si>
  <si>
    <t>Da utilizzare per la suddivisione dei costi fra le rendicontazioni previste per ciascun WP.
La somma totale DEVE corrispondere al totale riportato nella scheda "Budget".
La colonna spese generali contiene una formula per il calcolo in base alla colonna delle spese del personale.</t>
  </si>
  <si>
    <t>RI/SS</t>
  </si>
  <si>
    <t>Da utilizzare per il cronoprogramma del progetto.
La suddivisione è mensile, il mese 1 rappresenta quello di inizio progetto e va inserito a cura del proponente.
In base alle date inserito deve essere modificata la suddivisione dei quarti e dell'anno.
La prima colonna individua la tipologia del WP (RI, SS, RI/SS qualora presenti entrambe le tipologie)</t>
  </si>
  <si>
    <t>Da utilizzare per fornire il dettaglio delle tipologie di spese e la suddivisione prevista fra Ricerca Industriale (RI) e Sviluppo Sperimentale (SS).
La casella CONTROLLO verifica la corrispondenza fra i totali delle colonne delle spese e della suddivisione fra RI ed SS.
La colonna spese generali contiene una formula per il calcolo in base alla colonna delle spese del personale.
IMPORTANTE = Si consiglia di individuare per i WP una sola tipologia di attività (RI oppure SS) per semplificare l'attribuzione dei costi e relativo calcolo del contributo.
Le righe corrispondono ai Work Package (WP) in cui è suddiviso il progetto.</t>
  </si>
  <si>
    <t>Scheda: Gantt (facoltativo)</t>
  </si>
  <si>
    <t>Scheda: Personale (facoltativo)</t>
  </si>
  <si>
    <t>Da utilizzare per indicare nel cronoprogramma del progetto la distribuzione temporale dei Deliverables previsti.
I titoli dei WP vengono copiati dalla scheda Gantt-Light.
Eventuali WP aggiuntivi devono essere aggiunti.
La timeline del progetto deve essere copiata dalla scheda Gantt-Light</t>
  </si>
  <si>
    <t>Da utilizzare per il dettaglio delle ore uomo previste per il progetto.
E' possibile inserire le ore per persona oppure in modo cumulativo per i singoli WP modificando le formule inserite
I titoli dei WP vengono copiati dalla scheda Gantt-Light.
Eventuali WP aggiuntivi devono essere aggiunti.</t>
  </si>
  <si>
    <t>Questo foglio di calcolo è fornito per comodità di proponenti e esaminatori, al fine che i primi possano riportare tutti gli elementi richiesti e i secondi siano facilitati nel comprendere e valutare il progetto senza dover utilizzare strumenti diversi per ciascun progetto.
Eventuali formule già inserite nel modello si intendono orientative e la verifica di correttezza è in capo agli utilizzatori e proponenti.
Le aree in GIALLO indicano celle  che richiedono la compilazione, sono di esempio per la compilazione o altro intervento dei proponenti. Per leggibilità, prima della consegna assicurarsi che il riempimento in giallo sia sostituito ovunque da uno trasparente.
Per alcuni progetti potrà essere necessario modificare il modello, ad es. moltiplicando moduli o elementi già presenti per riflettere la complessità del progetto presentato. I proponenti sono  pregati di mantenere quanto più semplice possibile la presentazione.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</si>
</sst>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00;[Red]\-&quot;€&quot;\ #,##0.00"/>
    <numFmt numFmtId="165" formatCode="_-&quot;€&quot;\ * #,##0.00_-;\-&quot;€&quot;\ * #,##0.00_-;_-&quot;€&quot;\ * &quot;-&quot;??_-;_-@_-"/>
    <numFmt numFmtId="166" formatCode="&quot;€&quot;\ #,##0.00"/>
    <numFmt numFmtId="167" formatCode="&quot;€&quot;\ #,##0"/>
    <numFmt numFmtId="168" formatCode="0.0%"/>
    <numFmt numFmtId="169" formatCode="0.0"/>
  </numFmts>
  <fonts count="35" x14ac:knownFonts="1">
    <font>
      <sz val="11"/>
      <color theme="1"/>
      <name val="Calibri"/>
      <family val="2"/>
      <scheme val="minor"/>
    </font>
    <font>
      <sz val="11"/>
      <color indexed="8"/>
      <name val="Calibri"/>
      <family val="2"/>
    </font>
    <font>
      <sz val="10"/>
      <name val="Arial"/>
      <family val="2"/>
    </font>
    <font>
      <b/>
      <sz val="12"/>
      <name val="Arial"/>
      <family val="2"/>
    </font>
    <font>
      <b/>
      <sz val="10"/>
      <name val="Arial"/>
      <family val="2"/>
    </font>
    <font>
      <b/>
      <sz val="9"/>
      <color indexed="81"/>
      <name val="Tahoma"/>
      <family val="2"/>
    </font>
    <font>
      <sz val="9"/>
      <color indexed="81"/>
      <name val="Tahoma"/>
      <family val="2"/>
    </font>
    <font>
      <sz val="9"/>
      <color indexed="81"/>
      <name val="Tahoma"/>
      <charset val="1"/>
    </font>
    <font>
      <b/>
      <sz val="9"/>
      <color indexed="81"/>
      <name val="Tahoma"/>
      <charset val="1"/>
    </font>
    <font>
      <sz val="11"/>
      <color theme="1"/>
      <name val="Calibri"/>
      <family val="2"/>
      <scheme val="minor"/>
    </font>
    <font>
      <u/>
      <sz val="11"/>
      <color theme="10"/>
      <name val="Calibri"/>
      <family val="2"/>
    </font>
    <font>
      <sz val="11"/>
      <color rgb="FFFF0000"/>
      <name val="Calibri"/>
      <family val="2"/>
      <scheme val="minor"/>
    </font>
    <font>
      <b/>
      <sz val="11"/>
      <color theme="1"/>
      <name val="Calibri"/>
      <family val="2"/>
      <scheme val="minor"/>
    </font>
    <font>
      <sz val="12"/>
      <color theme="1"/>
      <name val="Calibri"/>
      <family val="2"/>
      <scheme val="minor"/>
    </font>
    <font>
      <b/>
      <sz val="11"/>
      <color rgb="FFFF0000"/>
      <name val="Calibri"/>
      <family val="2"/>
      <scheme val="minor"/>
    </font>
    <font>
      <sz val="11"/>
      <name val="Calibri"/>
      <family val="2"/>
      <scheme val="minor"/>
    </font>
    <font>
      <sz val="16"/>
      <color theme="1"/>
      <name val="Calibri"/>
      <family val="2"/>
      <scheme val="minor"/>
    </font>
    <font>
      <sz val="14"/>
      <color theme="1"/>
      <name val="Calibri"/>
      <family val="2"/>
      <scheme val="minor"/>
    </font>
    <font>
      <b/>
      <sz val="14"/>
      <color theme="1"/>
      <name val="Calibri"/>
      <family val="2"/>
      <scheme val="minor"/>
    </font>
    <font>
      <b/>
      <sz val="14"/>
      <name val="Calibri"/>
      <family val="2"/>
      <scheme val="minor"/>
    </font>
    <font>
      <b/>
      <sz val="16"/>
      <color theme="1"/>
      <name val="Calibri"/>
      <family val="2"/>
      <scheme val="minor"/>
    </font>
    <font>
      <b/>
      <sz val="12"/>
      <color theme="1"/>
      <name val="Calibri"/>
      <family val="2"/>
      <scheme val="minor"/>
    </font>
    <font>
      <b/>
      <sz val="11"/>
      <name val="Calibri"/>
      <family val="2"/>
      <scheme val="minor"/>
    </font>
    <font>
      <b/>
      <sz val="16"/>
      <color rgb="FFFF0000"/>
      <name val="Calibri"/>
      <family val="2"/>
      <scheme val="minor"/>
    </font>
    <font>
      <sz val="20"/>
      <color theme="1"/>
      <name val="Calibri"/>
      <family val="2"/>
      <scheme val="minor"/>
    </font>
    <font>
      <b/>
      <sz val="20"/>
      <color theme="1"/>
      <name val="Calibri"/>
      <family val="2"/>
      <scheme val="minor"/>
    </font>
    <font>
      <sz val="10"/>
      <color theme="1"/>
      <name val="Calibri"/>
      <family val="2"/>
      <scheme val="minor"/>
    </font>
    <font>
      <sz val="10"/>
      <color theme="1"/>
      <name val="Arial"/>
      <family val="2"/>
    </font>
    <font>
      <b/>
      <sz val="12"/>
      <color theme="1"/>
      <name val="Arial"/>
      <family val="2"/>
    </font>
    <font>
      <sz val="10"/>
      <color rgb="FFFF0000"/>
      <name val="Arial"/>
      <family val="2"/>
    </font>
    <font>
      <sz val="10"/>
      <name val="Calibri"/>
      <family val="2"/>
      <scheme val="minor"/>
    </font>
    <font>
      <b/>
      <sz val="10"/>
      <color theme="1"/>
      <name val="Calibri"/>
      <family val="2"/>
      <scheme val="minor"/>
    </font>
    <font>
      <sz val="18"/>
      <color theme="1"/>
      <name val="Calibri"/>
      <family val="2"/>
      <scheme val="minor"/>
    </font>
    <font>
      <b/>
      <i/>
      <sz val="12"/>
      <color theme="1"/>
      <name val="Calibri"/>
      <family val="2"/>
      <scheme val="minor"/>
    </font>
    <font>
      <b/>
      <u/>
      <sz val="12"/>
      <color theme="1"/>
      <name val="Calibri"/>
      <family val="2"/>
      <scheme val="minor"/>
    </font>
  </fonts>
  <fills count="12">
    <fill>
      <patternFill patternType="none"/>
    </fill>
    <fill>
      <patternFill patternType="gray125"/>
    </fill>
    <fill>
      <patternFill patternType="solid">
        <fgColor theme="4" tint="0.79998168889431442"/>
        <bgColor indexed="65"/>
      </patternFill>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0"/>
        <bgColor indexed="64"/>
      </patternFill>
    </fill>
    <fill>
      <patternFill patternType="solid">
        <fgColor theme="7" tint="0.59999389629810485"/>
        <bgColor indexed="64"/>
      </patternFill>
    </fill>
  </fills>
  <borders count="20">
    <border>
      <left/>
      <right/>
      <top/>
      <bottom/>
      <diagonal/>
    </border>
    <border>
      <left/>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9" fillId="2" borderId="0" applyNumberFormat="0" applyBorder="0" applyAlignment="0" applyProtection="0"/>
    <xf numFmtId="0" fontId="10" fillId="0" borderId="0" applyNumberFormat="0" applyFill="0" applyBorder="0" applyAlignment="0" applyProtection="0">
      <alignment vertical="top"/>
      <protection locked="0"/>
    </xf>
    <xf numFmtId="0" fontId="1" fillId="0" borderId="0" applyFill="0" applyProtection="0"/>
    <xf numFmtId="9" fontId="9" fillId="0" borderId="0" applyFont="0" applyFill="0" applyBorder="0" applyAlignment="0" applyProtection="0"/>
    <xf numFmtId="165" fontId="9" fillId="0" borderId="0" applyFont="0" applyFill="0" applyBorder="0" applyAlignment="0" applyProtection="0"/>
    <xf numFmtId="0" fontId="13" fillId="0" borderId="0"/>
  </cellStyleXfs>
  <cellXfs count="208">
    <xf numFmtId="0" fontId="0" fillId="0" borderId="0" xfId="0"/>
    <xf numFmtId="0" fontId="13" fillId="0" borderId="0" xfId="0" applyFont="1"/>
    <xf numFmtId="0" fontId="13" fillId="0" borderId="0" xfId="0" applyFont="1" applyAlignment="1">
      <alignment wrapText="1"/>
    </xf>
    <xf numFmtId="0" fontId="0" fillId="0" borderId="0" xfId="0" applyAlignment="1">
      <alignment wrapText="1"/>
    </xf>
    <xf numFmtId="0" fontId="0" fillId="3" borderId="1" xfId="0" applyFill="1" applyBorder="1"/>
    <xf numFmtId="0" fontId="0" fillId="3" borderId="2" xfId="0" applyFill="1" applyBorder="1"/>
    <xf numFmtId="2" fontId="14" fillId="0" borderId="0" xfId="0" applyNumberFormat="1" applyFont="1" applyFill="1" applyBorder="1" applyAlignment="1">
      <alignment horizontal="center"/>
    </xf>
    <xf numFmtId="0" fontId="15" fillId="0" borderId="0" xfId="0" applyFont="1"/>
    <xf numFmtId="0" fontId="0" fillId="0" borderId="0" xfId="0" applyBorder="1"/>
    <xf numFmtId="0" fontId="0" fillId="0" borderId="2" xfId="0" applyBorder="1"/>
    <xf numFmtId="0" fontId="15" fillId="0" borderId="0" xfId="0" applyFont="1" applyBorder="1"/>
    <xf numFmtId="0" fontId="16" fillId="0" borderId="0" xfId="0" applyFont="1"/>
    <xf numFmtId="0" fontId="0" fillId="4" borderId="1" xfId="0" applyFill="1" applyBorder="1"/>
    <xf numFmtId="0" fontId="13" fillId="4" borderId="1" xfId="0" applyFont="1" applyFill="1" applyBorder="1"/>
    <xf numFmtId="0" fontId="13" fillId="4" borderId="1" xfId="0" applyFont="1" applyFill="1" applyBorder="1" applyAlignment="1">
      <alignment wrapText="1"/>
    </xf>
    <xf numFmtId="0" fontId="0" fillId="4" borderId="3" xfId="0" applyFill="1" applyBorder="1" applyAlignment="1">
      <alignment wrapText="1"/>
    </xf>
    <xf numFmtId="0" fontId="0" fillId="4" borderId="2" xfId="0" applyFill="1" applyBorder="1"/>
    <xf numFmtId="0" fontId="13" fillId="4" borderId="2" xfId="0" applyFont="1" applyFill="1" applyBorder="1"/>
    <xf numFmtId="0" fontId="13" fillId="4" borderId="2" xfId="0" applyFont="1" applyFill="1" applyBorder="1" applyAlignment="1">
      <alignment wrapText="1"/>
    </xf>
    <xf numFmtId="0" fontId="12" fillId="4" borderId="4" xfId="0" applyFont="1" applyFill="1" applyBorder="1" applyAlignment="1">
      <alignment wrapText="1"/>
    </xf>
    <xf numFmtId="0" fontId="15" fillId="0" borderId="5" xfId="0" applyFont="1" applyBorder="1" applyAlignment="1">
      <alignment wrapText="1"/>
    </xf>
    <xf numFmtId="0" fontId="17" fillId="0" borderId="0" xfId="0" applyFont="1"/>
    <xf numFmtId="166" fontId="18" fillId="3" borderId="7" xfId="0" applyNumberFormat="1" applyFont="1" applyFill="1" applyBorder="1"/>
    <xf numFmtId="166" fontId="18" fillId="0" borderId="0" xfId="0" applyNumberFormat="1" applyFont="1"/>
    <xf numFmtId="0" fontId="19" fillId="0" borderId="0" xfId="0" applyFont="1" applyBorder="1"/>
    <xf numFmtId="165" fontId="16" fillId="5" borderId="7" xfId="5" applyFont="1" applyFill="1" applyBorder="1"/>
    <xf numFmtId="166" fontId="21" fillId="0" borderId="0" xfId="0" applyNumberFormat="1" applyFont="1" applyBorder="1" applyAlignment="1">
      <alignment horizontal="left" wrapText="1"/>
    </xf>
    <xf numFmtId="0" fontId="22" fillId="0" borderId="5" xfId="0" applyFont="1" applyBorder="1" applyAlignment="1">
      <alignment wrapText="1"/>
    </xf>
    <xf numFmtId="166" fontId="11" fillId="0" borderId="0" xfId="0" applyNumberFormat="1" applyFont="1" applyBorder="1"/>
    <xf numFmtId="0" fontId="0" fillId="0" borderId="5" xfId="0" applyBorder="1" applyAlignment="1">
      <alignment wrapText="1"/>
    </xf>
    <xf numFmtId="166" fontId="0" fillId="0" borderId="0" xfId="0" applyNumberFormat="1" applyBorder="1"/>
    <xf numFmtId="167" fontId="21" fillId="6" borderId="7" xfId="0" applyNumberFormat="1" applyFont="1" applyFill="1" applyBorder="1" applyAlignment="1">
      <alignment horizontal="center" wrapText="1"/>
    </xf>
    <xf numFmtId="0" fontId="12" fillId="8" borderId="7" xfId="0" applyNumberFormat="1" applyFont="1" applyFill="1" applyBorder="1" applyAlignment="1">
      <alignment horizontal="center" wrapText="1"/>
    </xf>
    <xf numFmtId="0" fontId="12" fillId="9" borderId="7" xfId="0" applyNumberFormat="1" applyFont="1" applyFill="1" applyBorder="1" applyAlignment="1">
      <alignment horizontal="center" wrapText="1"/>
    </xf>
    <xf numFmtId="0" fontId="0" fillId="0" borderId="0" xfId="0" applyBorder="1" applyAlignment="1">
      <alignment wrapText="1"/>
    </xf>
    <xf numFmtId="0" fontId="13" fillId="0" borderId="0" xfId="0" applyFont="1" applyBorder="1" applyAlignment="1">
      <alignment wrapText="1"/>
    </xf>
    <xf numFmtId="0" fontId="12" fillId="8" borderId="7" xfId="0" applyNumberFormat="1" applyFont="1" applyFill="1" applyBorder="1" applyAlignment="1">
      <alignment horizontal="center"/>
    </xf>
    <xf numFmtId="0" fontId="12" fillId="9" borderId="7" xfId="0" applyNumberFormat="1" applyFont="1" applyFill="1" applyBorder="1" applyAlignment="1">
      <alignment horizontal="center"/>
    </xf>
    <xf numFmtId="0" fontId="20" fillId="0" borderId="0" xfId="0" applyFont="1"/>
    <xf numFmtId="0" fontId="20" fillId="0" borderId="0" xfId="0" applyFont="1" applyBorder="1"/>
    <xf numFmtId="0" fontId="21" fillId="0" borderId="0" xfId="0" applyFont="1" applyBorder="1" applyAlignment="1">
      <alignment wrapText="1"/>
    </xf>
    <xf numFmtId="0" fontId="20" fillId="0" borderId="5" xfId="0" applyFont="1" applyBorder="1" applyAlignment="1">
      <alignment wrapText="1"/>
    </xf>
    <xf numFmtId="166" fontId="23" fillId="0" borderId="10" xfId="0" applyNumberFormat="1" applyFont="1" applyBorder="1" applyAlignment="1">
      <alignment horizontal="right"/>
    </xf>
    <xf numFmtId="166" fontId="21" fillId="4" borderId="1" xfId="0" applyNumberFormat="1" applyFont="1" applyFill="1" applyBorder="1" applyAlignment="1">
      <alignment horizontal="left" wrapText="1"/>
    </xf>
    <xf numFmtId="0" fontId="20" fillId="4" borderId="3" xfId="0" applyFont="1" applyFill="1" applyBorder="1" applyAlignment="1">
      <alignment wrapText="1"/>
    </xf>
    <xf numFmtId="0" fontId="23" fillId="0" borderId="11" xfId="0" applyFont="1" applyBorder="1" applyAlignment="1">
      <alignment horizontal="right"/>
    </xf>
    <xf numFmtId="0" fontId="21" fillId="4" borderId="0" xfId="0" applyFont="1" applyFill="1" applyBorder="1" applyAlignment="1">
      <alignment horizontal="left" wrapText="1"/>
    </xf>
    <xf numFmtId="0" fontId="20" fillId="4" borderId="5" xfId="0" applyFont="1" applyFill="1" applyBorder="1" applyAlignment="1">
      <alignment wrapText="1"/>
    </xf>
    <xf numFmtId="0" fontId="23" fillId="0" borderId="11" xfId="0" applyFont="1" applyBorder="1"/>
    <xf numFmtId="4" fontId="21" fillId="4" borderId="0" xfId="0" applyNumberFormat="1" applyFont="1" applyFill="1" applyBorder="1" applyAlignment="1">
      <alignment horizontal="left" wrapText="1"/>
    </xf>
    <xf numFmtId="0" fontId="23" fillId="0" borderId="12" xfId="0" applyFont="1" applyBorder="1"/>
    <xf numFmtId="0" fontId="21" fillId="4" borderId="2" xfId="0" applyFont="1" applyFill="1" applyBorder="1" applyAlignment="1">
      <alignment horizontal="left" wrapText="1"/>
    </xf>
    <xf numFmtId="0" fontId="20" fillId="4" borderId="4" xfId="0" applyFont="1" applyFill="1" applyBorder="1" applyAlignment="1">
      <alignment wrapText="1"/>
    </xf>
    <xf numFmtId="0" fontId="16" fillId="0" borderId="0" xfId="0" applyFont="1" applyAlignment="1">
      <alignment wrapText="1"/>
    </xf>
    <xf numFmtId="0" fontId="24" fillId="0" borderId="0" xfId="0" applyFont="1"/>
    <xf numFmtId="0" fontId="25" fillId="0" borderId="0" xfId="0" applyFont="1" applyAlignment="1">
      <alignment wrapText="1"/>
    </xf>
    <xf numFmtId="0" fontId="26" fillId="0" borderId="0" xfId="0" applyFont="1"/>
    <xf numFmtId="0" fontId="26" fillId="0" borderId="2" xfId="0" applyFont="1" applyBorder="1"/>
    <xf numFmtId="0" fontId="2" fillId="0" borderId="0" xfId="0" applyFont="1" applyAlignment="1">
      <alignment wrapText="1"/>
    </xf>
    <xf numFmtId="0" fontId="27" fillId="0" borderId="0" xfId="0" applyFont="1"/>
    <xf numFmtId="0" fontId="27" fillId="0" borderId="1" xfId="0" applyFont="1" applyBorder="1" applyAlignment="1">
      <alignment wrapText="1"/>
    </xf>
    <xf numFmtId="0" fontId="2" fillId="0" borderId="1" xfId="0" applyFont="1" applyBorder="1" applyAlignment="1">
      <alignment wrapText="1"/>
    </xf>
    <xf numFmtId="0" fontId="28" fillId="0" borderId="2" xfId="0" applyFont="1" applyBorder="1"/>
    <xf numFmtId="0" fontId="27" fillId="0" borderId="2" xfId="0" applyFont="1" applyBorder="1" applyAlignment="1">
      <alignment wrapText="1"/>
    </xf>
    <xf numFmtId="0" fontId="27" fillId="0" borderId="0" xfId="0" applyFont="1" applyAlignment="1">
      <alignment wrapText="1"/>
    </xf>
    <xf numFmtId="0" fontId="29" fillId="0" borderId="0" xfId="0" applyFont="1"/>
    <xf numFmtId="0" fontId="27" fillId="0" borderId="1" xfId="0" applyFont="1" applyBorder="1"/>
    <xf numFmtId="0" fontId="2" fillId="0" borderId="0" xfId="0" applyFont="1"/>
    <xf numFmtId="0" fontId="2" fillId="0" borderId="1" xfId="0" applyFont="1" applyBorder="1"/>
    <xf numFmtId="0" fontId="2" fillId="0" borderId="2" xfId="0" applyFont="1" applyBorder="1"/>
    <xf numFmtId="0" fontId="26" fillId="0" borderId="0" xfId="1" applyFont="1" applyFill="1" applyBorder="1"/>
    <xf numFmtId="0" fontId="30" fillId="0" borderId="0" xfId="0" applyFont="1"/>
    <xf numFmtId="0" fontId="3" fillId="0" borderId="2" xfId="0" applyFont="1" applyBorder="1"/>
    <xf numFmtId="0" fontId="2" fillId="0" borderId="2" xfId="0" applyFont="1" applyBorder="1" applyAlignment="1">
      <alignment wrapText="1"/>
    </xf>
    <xf numFmtId="0" fontId="13" fillId="0" borderId="0" xfId="0" quotePrefix="1" applyFont="1"/>
    <xf numFmtId="0" fontId="2" fillId="0" borderId="0" xfId="0" applyFont="1" applyBorder="1" applyAlignment="1">
      <alignment wrapText="1"/>
    </xf>
    <xf numFmtId="0" fontId="2" fillId="0" borderId="0" xfId="0" applyFont="1" applyBorder="1"/>
    <xf numFmtId="0" fontId="27" fillId="0" borderId="0" xfId="0" applyFont="1" applyBorder="1"/>
    <xf numFmtId="0" fontId="0" fillId="0" borderId="1" xfId="0" applyBorder="1"/>
    <xf numFmtId="0" fontId="12" fillId="9" borderId="0" xfId="0" applyFont="1" applyFill="1" applyAlignment="1">
      <alignment horizontal="center"/>
    </xf>
    <xf numFmtId="166" fontId="21" fillId="0" borderId="0" xfId="0" applyNumberFormat="1" applyFont="1" applyAlignment="1">
      <alignment horizontal="left" wrapText="1"/>
    </xf>
    <xf numFmtId="168" fontId="9" fillId="0" borderId="0" xfId="4" applyNumberFormat="1" applyFont="1"/>
    <xf numFmtId="0" fontId="27" fillId="0" borderId="3" xfId="0" applyFont="1" applyBorder="1"/>
    <xf numFmtId="0" fontId="28" fillId="0" borderId="2" xfId="0" applyFont="1" applyBorder="1" applyAlignment="1">
      <alignment horizontal="left" wrapText="1"/>
    </xf>
    <xf numFmtId="0" fontId="28" fillId="0" borderId="0" xfId="0" applyFont="1" applyAlignment="1">
      <alignment wrapText="1"/>
    </xf>
    <xf numFmtId="0" fontId="31" fillId="0" borderId="0" xfId="0" applyFont="1" applyAlignment="1">
      <alignment horizontal="right"/>
    </xf>
    <xf numFmtId="0" fontId="0" fillId="0" borderId="0" xfId="0" applyProtection="1">
      <protection locked="0"/>
    </xf>
    <xf numFmtId="0" fontId="12" fillId="0" borderId="0" xfId="0" quotePrefix="1" applyFont="1"/>
    <xf numFmtId="10" fontId="9" fillId="0" borderId="0" xfId="4" applyNumberFormat="1" applyFont="1"/>
    <xf numFmtId="0" fontId="26" fillId="0" borderId="0" xfId="0" applyFont="1" applyAlignment="1">
      <alignment horizontal="center" vertical="center"/>
    </xf>
    <xf numFmtId="0" fontId="31" fillId="0" borderId="0" xfId="0" applyFont="1" applyAlignment="1">
      <alignment horizontal="center" vertical="center"/>
    </xf>
    <xf numFmtId="0" fontId="28" fillId="0" borderId="2" xfId="0" applyFont="1" applyBorder="1" applyAlignment="1">
      <alignment horizontal="center" vertical="center" wrapText="1"/>
    </xf>
    <xf numFmtId="0" fontId="2" fillId="0" borderId="0" xfId="0" applyFont="1" applyAlignment="1">
      <alignment horizontal="center" vertical="center" wrapText="1"/>
    </xf>
    <xf numFmtId="0" fontId="27" fillId="0" borderId="1" xfId="0" applyFont="1" applyBorder="1" applyAlignment="1">
      <alignment horizontal="center" vertical="center" wrapText="1"/>
    </xf>
    <xf numFmtId="0" fontId="28" fillId="0" borderId="2" xfId="0" applyFont="1" applyBorder="1" applyAlignment="1">
      <alignment horizontal="center" vertical="center"/>
    </xf>
    <xf numFmtId="0" fontId="27" fillId="0" borderId="0" xfId="0" applyFont="1" applyAlignment="1">
      <alignment horizontal="center" vertical="center" wrapText="1"/>
    </xf>
    <xf numFmtId="0" fontId="28" fillId="0" borderId="0" xfId="0" applyFont="1" applyAlignment="1">
      <alignment horizontal="center" vertical="center" wrapText="1"/>
    </xf>
    <xf numFmtId="0" fontId="3" fillId="0" borderId="2" xfId="0" applyFont="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horizontal="center" vertical="center"/>
    </xf>
    <xf numFmtId="0" fontId="12" fillId="0" borderId="0" xfId="0" applyFont="1" applyAlignment="1">
      <alignment horizontal="center" vertical="center" wrapText="1"/>
    </xf>
    <xf numFmtId="9" fontId="2" fillId="0" borderId="0" xfId="0" applyNumberFormat="1" applyFont="1" applyAlignment="1">
      <alignment horizontal="center" vertical="center" wrapText="1"/>
    </xf>
    <xf numFmtId="2" fontId="0" fillId="0" borderId="0" xfId="0" applyNumberFormat="1"/>
    <xf numFmtId="9" fontId="27" fillId="0" borderId="1" xfId="0" applyNumberFormat="1" applyFont="1" applyBorder="1" applyAlignment="1">
      <alignment horizontal="center" vertical="center" wrapText="1"/>
    </xf>
    <xf numFmtId="2" fontId="2" fillId="0" borderId="0" xfId="0" applyNumberFormat="1" applyFont="1" applyAlignment="1">
      <alignment horizontal="center" vertical="center" wrapText="1"/>
    </xf>
    <xf numFmtId="2" fontId="2" fillId="0" borderId="1" xfId="0" applyNumberFormat="1" applyFont="1" applyBorder="1" applyAlignment="1">
      <alignment horizontal="center" vertical="center" wrapText="1"/>
    </xf>
    <xf numFmtId="2" fontId="28" fillId="0" borderId="2" xfId="0" applyNumberFormat="1" applyFont="1" applyBorder="1" applyAlignment="1">
      <alignment horizontal="center" vertical="center" wrapText="1"/>
    </xf>
    <xf numFmtId="0" fontId="4" fillId="0" borderId="0" xfId="0" applyFont="1" applyAlignment="1">
      <alignment wrapText="1"/>
    </xf>
    <xf numFmtId="0" fontId="28" fillId="0" borderId="0" xfId="0" applyFont="1" applyBorder="1" applyAlignment="1">
      <alignment horizontal="center" vertical="center" wrapText="1"/>
    </xf>
    <xf numFmtId="0" fontId="26" fillId="0" borderId="0" xfId="0" applyFont="1" applyBorder="1"/>
    <xf numFmtId="0" fontId="4" fillId="0" borderId="0" xfId="0" applyFont="1" applyAlignment="1">
      <alignment horizontal="center" vertical="center" wrapText="1"/>
    </xf>
    <xf numFmtId="169" fontId="28" fillId="0" borderId="2" xfId="0" applyNumberFormat="1" applyFont="1" applyBorder="1" applyAlignment="1">
      <alignment horizontal="center" vertical="center" wrapText="1"/>
    </xf>
    <xf numFmtId="9" fontId="27" fillId="0" borderId="0" xfId="0" applyNumberFormat="1" applyFont="1" applyAlignment="1">
      <alignment horizontal="center" vertical="center"/>
    </xf>
    <xf numFmtId="9" fontId="27" fillId="0" borderId="1" xfId="0" applyNumberFormat="1" applyFont="1" applyBorder="1" applyAlignment="1">
      <alignment horizontal="center" vertical="center"/>
    </xf>
    <xf numFmtId="9" fontId="27" fillId="0" borderId="0" xfId="0" applyNumberFormat="1" applyFont="1" applyAlignment="1">
      <alignment horizontal="center" vertical="center" wrapText="1"/>
    </xf>
    <xf numFmtId="2" fontId="4" fillId="0" borderId="0" xfId="0" applyNumberFormat="1" applyFont="1" applyAlignment="1">
      <alignment horizontal="center" vertical="center" wrapText="1"/>
    </xf>
    <xf numFmtId="0" fontId="12" fillId="0" borderId="0" xfId="0" applyFont="1" applyAlignment="1">
      <alignment horizontal="right"/>
    </xf>
    <xf numFmtId="1" fontId="0" fillId="0" borderId="0" xfId="0" applyNumberFormat="1" applyAlignment="1">
      <alignment horizontal="center" vertical="center"/>
    </xf>
    <xf numFmtId="1" fontId="31" fillId="0" borderId="0" xfId="0" applyNumberFormat="1" applyFont="1" applyAlignment="1">
      <alignment horizontal="center" vertical="center"/>
    </xf>
    <xf numFmtId="1" fontId="26" fillId="0" borderId="0" xfId="0" applyNumberFormat="1" applyFont="1" applyAlignment="1">
      <alignment horizontal="center" vertical="center"/>
    </xf>
    <xf numFmtId="1" fontId="4" fillId="0" borderId="0" xfId="0" applyNumberFormat="1" applyFont="1" applyAlignment="1">
      <alignment horizontal="center" vertical="center" wrapText="1"/>
    </xf>
    <xf numFmtId="0" fontId="27" fillId="0" borderId="0" xfId="0" applyFont="1" applyBorder="1" applyAlignment="1">
      <alignment horizontal="center" vertical="center" wrapText="1"/>
    </xf>
    <xf numFmtId="0" fontId="31" fillId="0" borderId="0" xfId="0" applyFont="1" applyAlignment="1">
      <alignment horizontal="center" vertical="center" wrapText="1"/>
    </xf>
    <xf numFmtId="165" fontId="28" fillId="0" borderId="2" xfId="5" applyFont="1" applyBorder="1" applyAlignment="1">
      <alignment horizontal="center" vertical="center" wrapText="1"/>
    </xf>
    <xf numFmtId="165" fontId="4" fillId="0" borderId="0" xfId="5" applyFont="1" applyAlignment="1">
      <alignment horizontal="center" vertical="center" wrapText="1"/>
    </xf>
    <xf numFmtId="165" fontId="2" fillId="0" borderId="0" xfId="5" applyFont="1" applyAlignment="1">
      <alignment horizontal="center" vertical="center" wrapText="1"/>
    </xf>
    <xf numFmtId="165" fontId="2" fillId="0" borderId="1" xfId="5" applyFont="1" applyBorder="1" applyAlignment="1">
      <alignment horizontal="center" vertical="center" wrapText="1"/>
    </xf>
    <xf numFmtId="0" fontId="12" fillId="0" borderId="7" xfId="0" applyFont="1" applyBorder="1" applyAlignment="1">
      <alignment horizontal="center"/>
    </xf>
    <xf numFmtId="0" fontId="0" fillId="0" borderId="7" xfId="0" applyBorder="1"/>
    <xf numFmtId="164" fontId="0" fillId="0" borderId="7" xfId="0" applyNumberFormat="1" applyBorder="1"/>
    <xf numFmtId="165" fontId="31" fillId="0" borderId="0" xfId="5" applyFont="1" applyAlignment="1">
      <alignment horizontal="center" vertical="center"/>
    </xf>
    <xf numFmtId="165" fontId="9" fillId="0" borderId="0" xfId="5" applyFont="1" applyAlignment="1">
      <alignment horizontal="center" vertical="center"/>
    </xf>
    <xf numFmtId="165" fontId="26" fillId="0" borderId="0" xfId="5" applyFont="1" applyAlignment="1">
      <alignment horizontal="center" vertical="center"/>
    </xf>
    <xf numFmtId="0" fontId="10" fillId="0" borderId="0" xfId="2" applyBorder="1" applyAlignment="1" applyProtection="1"/>
    <xf numFmtId="0" fontId="2" fillId="0" borderId="0" xfId="0" applyFont="1" applyFill="1" applyBorder="1"/>
    <xf numFmtId="9" fontId="17" fillId="0" borderId="0" xfId="0" applyNumberFormat="1" applyFont="1"/>
    <xf numFmtId="166" fontId="0" fillId="0" borderId="0" xfId="0" applyNumberFormat="1"/>
    <xf numFmtId="0" fontId="26" fillId="0" borderId="14" xfId="0" applyFont="1" applyBorder="1"/>
    <xf numFmtId="0" fontId="12" fillId="9" borderId="14" xfId="0" applyFont="1" applyFill="1" applyBorder="1" applyAlignment="1">
      <alignment horizontal="center"/>
    </xf>
    <xf numFmtId="0" fontId="2" fillId="0" borderId="14" xfId="0" applyFont="1" applyBorder="1"/>
    <xf numFmtId="0" fontId="27" fillId="0" borderId="14" xfId="0" applyFont="1" applyBorder="1" applyAlignment="1">
      <alignment wrapText="1"/>
    </xf>
    <xf numFmtId="0" fontId="27" fillId="0" borderId="14" xfId="0" applyFont="1" applyBorder="1"/>
    <xf numFmtId="0" fontId="31" fillId="7" borderId="0" xfId="0" applyFont="1" applyFill="1" applyAlignment="1">
      <alignment horizontal="center" vertical="center"/>
    </xf>
    <xf numFmtId="0" fontId="28" fillId="7" borderId="14" xfId="0" applyFont="1" applyFill="1" applyBorder="1" applyAlignment="1">
      <alignment horizontal="left" wrapText="1"/>
    </xf>
    <xf numFmtId="0" fontId="28" fillId="7" borderId="14" xfId="0" applyFont="1" applyFill="1" applyBorder="1"/>
    <xf numFmtId="0" fontId="28" fillId="7" borderId="14" xfId="0" applyFont="1" applyFill="1" applyBorder="1" applyAlignment="1">
      <alignment wrapText="1"/>
    </xf>
    <xf numFmtId="166" fontId="33" fillId="0" borderId="0" xfId="0" applyNumberFormat="1" applyFont="1" applyAlignment="1">
      <alignment horizontal="right" wrapText="1"/>
    </xf>
    <xf numFmtId="0" fontId="21" fillId="0" borderId="0" xfId="6" applyFont="1"/>
    <xf numFmtId="0" fontId="13" fillId="0" borderId="0" xfId="6"/>
    <xf numFmtId="0" fontId="13" fillId="0" borderId="0" xfId="6" applyAlignment="1">
      <alignment horizontal="left" vertical="center"/>
    </xf>
    <xf numFmtId="14" fontId="13" fillId="0" borderId="0" xfId="6" applyNumberFormat="1"/>
    <xf numFmtId="0" fontId="34" fillId="0" borderId="0" xfId="6" applyFont="1"/>
    <xf numFmtId="0" fontId="31" fillId="0" borderId="0" xfId="0" applyFont="1"/>
    <xf numFmtId="0" fontId="21" fillId="6" borderId="7" xfId="0" applyFont="1" applyFill="1" applyBorder="1" applyAlignment="1">
      <alignment horizontal="center" vertical="center"/>
    </xf>
    <xf numFmtId="0" fontId="12" fillId="8" borderId="14" xfId="0" applyFont="1" applyFill="1" applyBorder="1" applyAlignment="1">
      <alignment horizontal="center"/>
    </xf>
    <xf numFmtId="0" fontId="12" fillId="8" borderId="0" xfId="0" applyFont="1" applyFill="1" applyAlignment="1">
      <alignment horizontal="center"/>
    </xf>
    <xf numFmtId="0" fontId="0" fillId="0" borderId="0" xfId="0" applyAlignment="1" applyProtection="1">
      <alignment horizontal="right"/>
      <protection locked="0"/>
    </xf>
    <xf numFmtId="165" fontId="16" fillId="10" borderId="7" xfId="5" applyFont="1" applyFill="1" applyBorder="1"/>
    <xf numFmtId="166" fontId="18" fillId="3" borderId="6" xfId="0" applyNumberFormat="1" applyFont="1" applyFill="1" applyBorder="1"/>
    <xf numFmtId="166" fontId="16" fillId="7" borderId="7" xfId="5" applyNumberFormat="1" applyFont="1" applyFill="1" applyBorder="1"/>
    <xf numFmtId="165" fontId="16" fillId="7" borderId="7" xfId="5" applyFont="1" applyFill="1" applyBorder="1"/>
    <xf numFmtId="166" fontId="16" fillId="7" borderId="7" xfId="0" applyNumberFormat="1" applyFont="1" applyFill="1" applyBorder="1"/>
    <xf numFmtId="166" fontId="20" fillId="7" borderId="7" xfId="0" applyNumberFormat="1" applyFont="1" applyFill="1" applyBorder="1" applyAlignment="1">
      <alignment horizontal="center"/>
    </xf>
    <xf numFmtId="0" fontId="21" fillId="11" borderId="7" xfId="0" applyFont="1" applyFill="1" applyBorder="1" applyAlignment="1">
      <alignment horizontal="center" vertical="center"/>
    </xf>
    <xf numFmtId="167" fontId="21" fillId="11" borderId="7" xfId="5" applyNumberFormat="1" applyFont="1" applyFill="1" applyBorder="1" applyAlignment="1">
      <alignment horizontal="center" vertical="center"/>
    </xf>
    <xf numFmtId="0" fontId="21" fillId="11" borderId="7" xfId="0" applyFont="1" applyFill="1" applyBorder="1" applyAlignment="1">
      <alignment horizontal="center" wrapText="1"/>
    </xf>
    <xf numFmtId="167" fontId="21" fillId="11" borderId="7" xfId="5" applyNumberFormat="1" applyFont="1" applyFill="1" applyBorder="1" applyAlignment="1">
      <alignment horizontal="center" wrapText="1"/>
    </xf>
    <xf numFmtId="0" fontId="21" fillId="11" borderId="7" xfId="0" applyFont="1" applyFill="1" applyBorder="1" applyAlignment="1">
      <alignment horizontal="center"/>
    </xf>
    <xf numFmtId="167" fontId="21" fillId="11" borderId="7" xfId="5" applyNumberFormat="1" applyFont="1" applyFill="1" applyBorder="1" applyAlignment="1">
      <alignment horizontal="center"/>
    </xf>
    <xf numFmtId="0" fontId="18" fillId="0" borderId="9" xfId="0" applyFont="1" applyBorder="1" applyAlignment="1">
      <alignment horizontal="center" vertical="center"/>
    </xf>
    <xf numFmtId="166" fontId="20" fillId="10" borderId="7" xfId="0" applyNumberFormat="1" applyFont="1" applyFill="1" applyBorder="1" applyAlignment="1">
      <alignment horizontal="center"/>
    </xf>
    <xf numFmtId="3" fontId="31" fillId="7" borderId="13" xfId="0" applyNumberFormat="1" applyFont="1" applyFill="1" applyBorder="1" applyAlignment="1">
      <alignment horizontal="center"/>
    </xf>
    <xf numFmtId="3" fontId="31" fillId="7" borderId="14" xfId="0" applyNumberFormat="1" applyFont="1" applyFill="1" applyBorder="1" applyAlignment="1">
      <alignment horizontal="center"/>
    </xf>
    <xf numFmtId="3" fontId="31" fillId="7" borderId="15" xfId="0" applyNumberFormat="1" applyFont="1" applyFill="1" applyBorder="1" applyAlignment="1">
      <alignment horizontal="center"/>
    </xf>
    <xf numFmtId="0" fontId="2" fillId="7" borderId="0" xfId="0" applyFont="1" applyFill="1" applyBorder="1"/>
    <xf numFmtId="0" fontId="2" fillId="7" borderId="1" xfId="0" applyFont="1" applyFill="1" applyBorder="1"/>
    <xf numFmtId="0" fontId="2" fillId="7" borderId="0" xfId="0" applyFont="1" applyFill="1" applyAlignment="1">
      <alignment wrapText="1"/>
    </xf>
    <xf numFmtId="0" fontId="4" fillId="7" borderId="0" xfId="0" applyFont="1" applyFill="1" applyBorder="1" applyAlignment="1">
      <alignment horizontal="center" vertical="center"/>
    </xf>
    <xf numFmtId="0" fontId="27" fillId="7" borderId="1" xfId="0" applyFont="1" applyFill="1" applyBorder="1" applyAlignment="1">
      <alignment wrapText="1"/>
    </xf>
    <xf numFmtId="0" fontId="27" fillId="7" borderId="0" xfId="0" applyFont="1" applyFill="1"/>
    <xf numFmtId="0" fontId="27" fillId="7" borderId="3" xfId="0" applyFont="1" applyFill="1" applyBorder="1"/>
    <xf numFmtId="0" fontId="27" fillId="7" borderId="0" xfId="0" applyFont="1" applyFill="1" applyAlignment="1">
      <alignment wrapText="1"/>
    </xf>
    <xf numFmtId="0" fontId="13" fillId="0" borderId="0" xfId="6" applyAlignment="1">
      <alignment horizontal="left" vertical="top" wrapText="1"/>
    </xf>
    <xf numFmtId="0" fontId="13" fillId="0" borderId="0" xfId="6" quotePrefix="1" applyAlignment="1">
      <alignment horizontal="left" vertical="top" wrapText="1"/>
    </xf>
    <xf numFmtId="1" fontId="31" fillId="7" borderId="3" xfId="0" applyNumberFormat="1" applyFont="1" applyFill="1" applyBorder="1" applyAlignment="1">
      <alignment horizontal="center"/>
    </xf>
    <xf numFmtId="1" fontId="31" fillId="7" borderId="1" xfId="0" applyNumberFormat="1" applyFont="1" applyFill="1" applyBorder="1" applyAlignment="1">
      <alignment horizontal="center"/>
    </xf>
    <xf numFmtId="0" fontId="32" fillId="0" borderId="0" xfId="0" applyFont="1" applyAlignment="1">
      <alignment horizontal="left"/>
    </xf>
    <xf numFmtId="0" fontId="26" fillId="0" borderId="0" xfId="0" applyFont="1" applyAlignment="1">
      <alignment horizontal="left"/>
    </xf>
    <xf numFmtId="0" fontId="31" fillId="0" borderId="13" xfId="0" applyFont="1" applyBorder="1" applyAlignment="1">
      <alignment horizontal="center"/>
    </xf>
    <xf numFmtId="0" fontId="31" fillId="0" borderId="14" xfId="0" applyFont="1" applyBorder="1" applyAlignment="1">
      <alignment horizontal="center"/>
    </xf>
    <xf numFmtId="0" fontId="31" fillId="0" borderId="15" xfId="0" applyFont="1" applyBorder="1" applyAlignment="1">
      <alignment horizontal="center"/>
    </xf>
    <xf numFmtId="1" fontId="31" fillId="7" borderId="13" xfId="0" applyNumberFormat="1" applyFont="1" applyFill="1" applyBorder="1" applyAlignment="1">
      <alignment horizontal="center"/>
    </xf>
    <xf numFmtId="1" fontId="31" fillId="7" borderId="14" xfId="0" applyNumberFormat="1" applyFont="1" applyFill="1" applyBorder="1" applyAlignment="1">
      <alignment horizontal="center"/>
    </xf>
    <xf numFmtId="1" fontId="31" fillId="7" borderId="15" xfId="0" applyNumberFormat="1" applyFont="1" applyFill="1" applyBorder="1" applyAlignment="1">
      <alignment horizontal="center"/>
    </xf>
    <xf numFmtId="0" fontId="21" fillId="0" borderId="12" xfId="0" applyFont="1" applyFill="1" applyBorder="1" applyAlignment="1">
      <alignment horizontal="center" vertical="center" textRotation="90" wrapText="1"/>
    </xf>
    <xf numFmtId="0" fontId="21" fillId="0" borderId="11" xfId="0" applyFont="1" applyFill="1" applyBorder="1" applyAlignment="1">
      <alignment horizontal="center" vertical="center" textRotation="90" wrapText="1"/>
    </xf>
    <xf numFmtId="0" fontId="21" fillId="0" borderId="10" xfId="0" applyFont="1" applyFill="1" applyBorder="1" applyAlignment="1">
      <alignment horizontal="center" vertical="center" textRotation="90" wrapText="1"/>
    </xf>
    <xf numFmtId="0" fontId="21" fillId="0" borderId="12" xfId="0" applyFont="1" applyBorder="1" applyAlignment="1">
      <alignment horizontal="center" vertical="center" textRotation="90" wrapText="1"/>
    </xf>
    <xf numFmtId="0" fontId="21" fillId="0" borderId="11" xfId="0" applyFont="1" applyBorder="1" applyAlignment="1">
      <alignment horizontal="center" vertical="center" textRotation="90" wrapText="1"/>
    </xf>
    <xf numFmtId="0" fontId="0" fillId="0" borderId="16" xfId="0" applyBorder="1" applyAlignment="1">
      <alignment horizontal="center" vertical="center" wrapText="1"/>
    </xf>
    <xf numFmtId="0" fontId="12" fillId="0" borderId="17" xfId="0" applyFont="1" applyBorder="1" applyAlignment="1">
      <alignment horizontal="center" vertical="center"/>
    </xf>
    <xf numFmtId="0" fontId="12" fillId="0" borderId="6"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8" xfId="0" applyFont="1" applyBorder="1" applyAlignment="1">
      <alignment horizontal="center" vertical="center"/>
    </xf>
    <xf numFmtId="0" fontId="21" fillId="10" borderId="12" xfId="0" applyFont="1" applyFill="1" applyBorder="1" applyAlignment="1">
      <alignment horizontal="center" vertical="center" textRotation="90" wrapText="1"/>
    </xf>
    <xf numFmtId="0" fontId="21" fillId="10" borderId="11" xfId="0" applyFont="1" applyFill="1" applyBorder="1" applyAlignment="1">
      <alignment horizontal="center" vertical="center" textRotation="90" wrapText="1"/>
    </xf>
    <xf numFmtId="0" fontId="21" fillId="10" borderId="10" xfId="0" applyFont="1" applyFill="1" applyBorder="1" applyAlignment="1">
      <alignment horizontal="center" vertical="center" textRotation="90" wrapText="1"/>
    </xf>
  </cellXfs>
  <cellStyles count="7">
    <cellStyle name="20% - Colore 1" xfId="1" builtinId="30"/>
    <cellStyle name="Collegamento ipertestuale" xfId="2" builtinId="8"/>
    <cellStyle name="Normale" xfId="0" builtinId="0"/>
    <cellStyle name="Normale 2" xfId="3" xr:uid="{00000000-0005-0000-0000-000003000000}"/>
    <cellStyle name="Normale 3" xfId="6" xr:uid="{D7D1AB8B-76A8-4D96-A093-35DE497ABBF5}"/>
    <cellStyle name="Percentuale" xfId="4" builtinId="5"/>
    <cellStyle name="Valuta" xfId="5" builtinId="4"/>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177800</xdr:colOff>
      <xdr:row>0</xdr:row>
      <xdr:rowOff>0</xdr:rowOff>
    </xdr:from>
    <xdr:to>
      <xdr:col>3</xdr:col>
      <xdr:colOff>406166</xdr:colOff>
      <xdr:row>6</xdr:row>
      <xdr:rowOff>101600</xdr:rowOff>
    </xdr:to>
    <xdr:pic>
      <xdr:nvPicPr>
        <xdr:cNvPr id="2" name="Immagine 1">
          <a:extLst>
            <a:ext uri="{FF2B5EF4-FFF2-40B4-BE49-F238E27FC236}">
              <a16:creationId xmlns:a16="http://schemas.microsoft.com/office/drawing/2014/main" id="{0EA85EEE-B665-440F-8ED8-A356B64A4B17}"/>
            </a:ext>
          </a:extLst>
        </xdr:cNvPr>
        <xdr:cNvPicPr>
          <a:picLocks noChangeAspect="1"/>
        </xdr:cNvPicPr>
      </xdr:nvPicPr>
      <xdr:blipFill>
        <a:blip xmlns:r="http://schemas.openxmlformats.org/officeDocument/2006/relationships" r:embed="rId1"/>
        <a:stretch>
          <a:fillRect/>
        </a:stretch>
      </xdr:blipFill>
      <xdr:spPr>
        <a:xfrm>
          <a:off x="177800" y="0"/>
          <a:ext cx="3860566" cy="12827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ABDAB-E7A6-4171-8C35-488E2A00724C}">
  <dimension ref="A9:H29"/>
  <sheetViews>
    <sheetView topLeftCell="A31" zoomScaleNormal="100" workbookViewId="0">
      <selection activeCell="B19" sqref="B19:H19"/>
    </sheetView>
  </sheetViews>
  <sheetFormatPr baseColWidth="10" defaultColWidth="11.6640625" defaultRowHeight="16" x14ac:dyDescent="0.2"/>
  <cols>
    <col min="1" max="1" width="11.6640625" style="148"/>
    <col min="2" max="8" width="20.1640625" style="148" customWidth="1"/>
    <col min="9" max="16384" width="11.6640625" style="148"/>
  </cols>
  <sheetData>
    <row r="9" spans="1:2" x14ac:dyDescent="0.2">
      <c r="A9" s="147" t="s">
        <v>77</v>
      </c>
    </row>
    <row r="10" spans="1:2" x14ac:dyDescent="0.2">
      <c r="A10" s="147" t="s">
        <v>78</v>
      </c>
    </row>
    <row r="11" spans="1:2" x14ac:dyDescent="0.2">
      <c r="A11" s="147"/>
    </row>
    <row r="12" spans="1:2" x14ac:dyDescent="0.2">
      <c r="A12" s="149" t="s">
        <v>79</v>
      </c>
    </row>
    <row r="14" spans="1:2" x14ac:dyDescent="0.2">
      <c r="A14" s="148" t="s">
        <v>80</v>
      </c>
      <c r="B14" s="150">
        <v>44104</v>
      </c>
    </row>
    <row r="17" spans="1:8" x14ac:dyDescent="0.2">
      <c r="A17" s="151" t="s">
        <v>81</v>
      </c>
    </row>
    <row r="18" spans="1:8" x14ac:dyDescent="0.2">
      <c r="A18" s="147" t="s">
        <v>82</v>
      </c>
    </row>
    <row r="19" spans="1:8" ht="112.5" customHeight="1" x14ac:dyDescent="0.2">
      <c r="B19" s="182" t="s">
        <v>129</v>
      </c>
      <c r="C19" s="182"/>
      <c r="D19" s="182"/>
      <c r="E19" s="182"/>
      <c r="F19" s="182"/>
      <c r="G19" s="182"/>
      <c r="H19" s="182"/>
    </row>
    <row r="20" spans="1:8" x14ac:dyDescent="0.2">
      <c r="A20" s="147" t="s">
        <v>117</v>
      </c>
    </row>
    <row r="21" spans="1:8" ht="82" customHeight="1" x14ac:dyDescent="0.2">
      <c r="B21" s="182" t="s">
        <v>124</v>
      </c>
      <c r="C21" s="182"/>
      <c r="D21" s="182"/>
      <c r="E21" s="182"/>
      <c r="F21" s="182"/>
      <c r="G21" s="182"/>
      <c r="H21" s="182"/>
    </row>
    <row r="22" spans="1:8" x14ac:dyDescent="0.2">
      <c r="A22" s="147" t="s">
        <v>120</v>
      </c>
    </row>
    <row r="23" spans="1:8" ht="56" customHeight="1" x14ac:dyDescent="0.2">
      <c r="B23" s="183" t="s">
        <v>121</v>
      </c>
      <c r="C23" s="182"/>
      <c r="D23" s="182"/>
      <c r="E23" s="182"/>
      <c r="F23" s="182"/>
      <c r="G23" s="182"/>
      <c r="H23" s="182"/>
    </row>
    <row r="24" spans="1:8" x14ac:dyDescent="0.2">
      <c r="A24" s="147" t="s">
        <v>118</v>
      </c>
    </row>
    <row r="25" spans="1:8" ht="79.5" customHeight="1" x14ac:dyDescent="0.2">
      <c r="B25" s="182" t="s">
        <v>123</v>
      </c>
      <c r="C25" s="182"/>
      <c r="D25" s="182"/>
      <c r="E25" s="182"/>
      <c r="F25" s="182"/>
      <c r="G25" s="182"/>
      <c r="H25" s="182"/>
    </row>
    <row r="26" spans="1:8" x14ac:dyDescent="0.2">
      <c r="A26" s="147" t="s">
        <v>125</v>
      </c>
    </row>
    <row r="27" spans="1:8" ht="66" customHeight="1" x14ac:dyDescent="0.2">
      <c r="B27" s="182" t="s">
        <v>127</v>
      </c>
      <c r="C27" s="182"/>
      <c r="D27" s="182"/>
      <c r="E27" s="182"/>
      <c r="F27" s="182"/>
      <c r="G27" s="182"/>
      <c r="H27" s="182"/>
    </row>
    <row r="28" spans="1:8" x14ac:dyDescent="0.2">
      <c r="A28" s="147" t="s">
        <v>126</v>
      </c>
    </row>
    <row r="29" spans="1:8" ht="66.5" customHeight="1" x14ac:dyDescent="0.2">
      <c r="B29" s="182" t="s">
        <v>128</v>
      </c>
      <c r="C29" s="182"/>
      <c r="D29" s="182"/>
      <c r="E29" s="182"/>
      <c r="F29" s="182"/>
      <c r="G29" s="182"/>
      <c r="H29" s="182"/>
    </row>
  </sheetData>
  <mergeCells count="6">
    <mergeCell ref="B29:H29"/>
    <mergeCell ref="B19:H19"/>
    <mergeCell ref="B21:H21"/>
    <mergeCell ref="B23:H23"/>
    <mergeCell ref="B25:H25"/>
    <mergeCell ref="B27:H2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37"/>
  <sheetViews>
    <sheetView tabSelected="1" topLeftCell="B1" zoomScale="88" zoomScaleNormal="60" workbookViewId="0">
      <pane xSplit="3" topLeftCell="E1" activePane="topRight" state="frozen"/>
      <selection activeCell="B52" sqref="B52"/>
      <selection pane="topRight" activeCell="D13" sqref="D13"/>
    </sheetView>
  </sheetViews>
  <sheetFormatPr baseColWidth="10" defaultColWidth="8.83203125" defaultRowHeight="16" x14ac:dyDescent="0.2"/>
  <cols>
    <col min="1" max="1" width="4.1640625" customWidth="1"/>
    <col min="2" max="2" width="32.6640625" style="3" bestFit="1" customWidth="1"/>
    <col min="3" max="3" width="53.5" style="2" bestFit="1" customWidth="1"/>
    <col min="4" max="4" width="7" customWidth="1"/>
    <col min="5" max="5" width="2.6640625" bestFit="1" customWidth="1"/>
    <col min="6" max="7" width="22.6640625" customWidth="1"/>
    <col min="8" max="8" width="27.5" bestFit="1" customWidth="1"/>
    <col min="9" max="9" width="17.5" customWidth="1"/>
    <col min="10" max="10" width="2.6640625" bestFit="1" customWidth="1"/>
    <col min="11" max="11" width="31.1640625" bestFit="1" customWidth="1"/>
    <col min="12" max="12" width="33.1640625" bestFit="1" customWidth="1"/>
    <col min="13" max="13" width="2.6640625" bestFit="1" customWidth="1"/>
  </cols>
  <sheetData>
    <row r="2" spans="2:13" s="54" customFormat="1" ht="27" x14ac:dyDescent="0.3">
      <c r="B2" s="55" t="s">
        <v>12</v>
      </c>
      <c r="C2" s="2"/>
      <c r="E2"/>
    </row>
    <row r="3" spans="2:13" s="54" customFormat="1" ht="27" x14ac:dyDescent="0.3">
      <c r="B3" s="55" t="s">
        <v>86</v>
      </c>
      <c r="C3" s="2"/>
      <c r="E3"/>
    </row>
    <row r="4" spans="2:13" s="54" customFormat="1" ht="27" x14ac:dyDescent="0.3">
      <c r="B4" s="55" t="s">
        <v>69</v>
      </c>
      <c r="C4" s="133"/>
      <c r="E4"/>
    </row>
    <row r="5" spans="2:13" ht="21" x14ac:dyDescent="0.25">
      <c r="B5" s="53"/>
      <c r="D5" s="11"/>
    </row>
    <row r="6" spans="2:13" ht="22" thickBot="1" x14ac:dyDescent="0.3">
      <c r="B6" s="53"/>
      <c r="D6" s="11"/>
    </row>
    <row r="7" spans="2:13" ht="21" x14ac:dyDescent="0.25">
      <c r="B7" s="52"/>
      <c r="C7" s="51"/>
      <c r="D7" s="50"/>
    </row>
    <row r="8" spans="2:13" ht="21" x14ac:dyDescent="0.25">
      <c r="B8" s="47"/>
      <c r="C8" s="49"/>
      <c r="D8" s="48"/>
    </row>
    <row r="9" spans="2:13" ht="22" x14ac:dyDescent="0.25">
      <c r="B9" s="47" t="s">
        <v>11</v>
      </c>
      <c r="C9" s="46" t="e">
        <f>#REF!+#REF!</f>
        <v>#REF!</v>
      </c>
      <c r="D9" s="45"/>
    </row>
    <row r="10" spans="2:13" ht="23" thickBot="1" x14ac:dyDescent="0.3">
      <c r="B10" s="44" t="s">
        <v>10</v>
      </c>
      <c r="C10" s="43" t="e">
        <f>#REF!+#REF!</f>
        <v>#REF!</v>
      </c>
      <c r="D10" s="42"/>
    </row>
    <row r="11" spans="2:13" x14ac:dyDescent="0.2">
      <c r="B11" s="29"/>
      <c r="C11" s="35"/>
      <c r="D11" s="8"/>
    </row>
    <row r="12" spans="2:13" s="38" customFormat="1" ht="21" x14ac:dyDescent="0.25">
      <c r="B12" s="41"/>
      <c r="C12" s="40"/>
      <c r="D12" s="39"/>
      <c r="E12" s="38" t="s">
        <v>18</v>
      </c>
      <c r="J12" s="38" t="s">
        <v>18</v>
      </c>
      <c r="M12" s="38" t="s">
        <v>18</v>
      </c>
    </row>
    <row r="13" spans="2:13" x14ac:dyDescent="0.2">
      <c r="B13" s="29"/>
      <c r="C13" s="35"/>
      <c r="D13" s="8"/>
      <c r="F13" s="163" t="s">
        <v>9</v>
      </c>
      <c r="G13" s="164" t="s">
        <v>8</v>
      </c>
      <c r="H13" s="163" t="s">
        <v>7</v>
      </c>
      <c r="I13" s="163" t="s">
        <v>35</v>
      </c>
      <c r="K13" s="153" t="s">
        <v>83</v>
      </c>
      <c r="L13" s="153" t="s">
        <v>84</v>
      </c>
      <c r="M13" t="s">
        <v>122</v>
      </c>
    </row>
    <row r="14" spans="2:13" s="3" customFormat="1" ht="34" x14ac:dyDescent="0.2">
      <c r="B14" s="29"/>
      <c r="C14" s="35"/>
      <c r="D14" s="34"/>
      <c r="F14" s="165" t="s">
        <v>6</v>
      </c>
      <c r="G14" s="166" t="s">
        <v>5</v>
      </c>
      <c r="H14" s="165" t="s">
        <v>4</v>
      </c>
      <c r="I14" s="165" t="s">
        <v>36</v>
      </c>
      <c r="K14" s="31" t="s">
        <v>3</v>
      </c>
      <c r="L14" s="31" t="s">
        <v>2</v>
      </c>
    </row>
    <row r="15" spans="2:13" ht="21" x14ac:dyDescent="0.25">
      <c r="B15" s="29"/>
      <c r="C15" s="26" t="s">
        <v>73</v>
      </c>
      <c r="D15" s="30"/>
      <c r="F15" s="159"/>
      <c r="G15" s="160"/>
      <c r="H15" s="160"/>
      <c r="I15" s="157">
        <f>F15*0.15</f>
        <v>0</v>
      </c>
      <c r="K15" s="159"/>
      <c r="L15" s="161"/>
    </row>
    <row r="16" spans="2:13" ht="21" x14ac:dyDescent="0.25">
      <c r="B16" s="29"/>
      <c r="C16" s="26" t="s">
        <v>74</v>
      </c>
      <c r="D16" s="30"/>
      <c r="F16" s="159"/>
      <c r="G16" s="160"/>
      <c r="H16" s="160"/>
      <c r="I16" s="157">
        <f>F16*0.15</f>
        <v>0</v>
      </c>
      <c r="K16" s="159"/>
      <c r="L16" s="161"/>
    </row>
    <row r="17" spans="2:13" ht="21" x14ac:dyDescent="0.25">
      <c r="B17" s="29"/>
      <c r="C17" s="26" t="s">
        <v>75</v>
      </c>
      <c r="D17" s="28"/>
      <c r="F17" s="159"/>
      <c r="G17" s="160"/>
      <c r="H17" s="160"/>
      <c r="I17" s="157">
        <f>F17*0.15</f>
        <v>0</v>
      </c>
      <c r="K17" s="159"/>
      <c r="L17" s="161"/>
    </row>
    <row r="18" spans="2:13" s="7" customFormat="1" ht="21" x14ac:dyDescent="0.25">
      <c r="B18" s="27"/>
      <c r="C18" s="26" t="s">
        <v>76</v>
      </c>
      <c r="D18" s="10"/>
      <c r="E18"/>
      <c r="F18" s="159"/>
      <c r="G18" s="160"/>
      <c r="H18" s="160"/>
      <c r="I18" s="157">
        <f>F18*0.15</f>
        <v>0</v>
      </c>
      <c r="K18" s="159"/>
      <c r="L18" s="161"/>
    </row>
    <row r="19" spans="2:13" s="7" customFormat="1" ht="21" x14ac:dyDescent="0.25">
      <c r="B19" s="27"/>
      <c r="C19" s="26"/>
      <c r="D19" s="10"/>
      <c r="E19"/>
      <c r="F19" s="159"/>
      <c r="G19" s="160"/>
      <c r="H19" s="160"/>
      <c r="I19" s="157">
        <f>F19*0.15</f>
        <v>0</v>
      </c>
      <c r="K19" s="159"/>
      <c r="L19" s="161"/>
    </row>
    <row r="20" spans="2:13" s="21" customFormat="1" ht="19" x14ac:dyDescent="0.25">
      <c r="C20" s="1"/>
      <c r="D20" s="24" t="s">
        <v>1</v>
      </c>
      <c r="F20" s="22">
        <v>0</v>
      </c>
      <c r="G20" s="22">
        <f>SUM(G15:G19)</f>
        <v>0</v>
      </c>
      <c r="H20" s="22">
        <f>SUM(H15:H19)</f>
        <v>0</v>
      </c>
      <c r="I20" s="22">
        <f>I15+I16+I17+I18+I19</f>
        <v>0</v>
      </c>
      <c r="K20" s="22">
        <f>K15+K16+K17+K18+K19</f>
        <v>0</v>
      </c>
      <c r="L20" s="22">
        <f>L15+L16+L17+L18+L19</f>
        <v>0</v>
      </c>
      <c r="M20" s="7"/>
    </row>
    <row r="21" spans="2:13" s="21" customFormat="1" ht="20" thickBot="1" x14ac:dyDescent="0.3">
      <c r="C21" s="1"/>
      <c r="K21" s="135">
        <f>IFERROR(K20/L22,0)</f>
        <v>0</v>
      </c>
      <c r="L21" s="135">
        <f>IFERROR(L20/L22,0)</f>
        <v>0</v>
      </c>
    </row>
    <row r="22" spans="2:13" ht="20" thickBot="1" x14ac:dyDescent="0.3">
      <c r="B22"/>
      <c r="C22" s="80" t="s">
        <v>37</v>
      </c>
      <c r="D22" s="24"/>
      <c r="E22" s="21"/>
      <c r="H22" s="22">
        <f>SUM(F20:I20)</f>
        <v>0</v>
      </c>
      <c r="I22" s="169" t="s">
        <v>119</v>
      </c>
      <c r="K22" s="136"/>
      <c r="L22" s="22">
        <f>K20+L20</f>
        <v>0</v>
      </c>
    </row>
    <row r="23" spans="2:13" ht="19" x14ac:dyDescent="0.25">
      <c r="B23"/>
      <c r="C23" s="80" t="s">
        <v>55</v>
      </c>
      <c r="D23" s="24"/>
      <c r="E23" s="21"/>
      <c r="H23" s="22">
        <v>100000</v>
      </c>
      <c r="I23" s="158">
        <f>L22-H22</f>
        <v>0</v>
      </c>
      <c r="K23" s="136"/>
      <c r="L23" s="136"/>
    </row>
    <row r="24" spans="2:13" s="7" customFormat="1" ht="19" x14ac:dyDescent="0.25">
      <c r="B24" s="20"/>
      <c r="C24" s="80"/>
      <c r="D24" s="10"/>
      <c r="E24"/>
      <c r="F24" s="10"/>
      <c r="G24" s="10"/>
      <c r="H24" s="22"/>
      <c r="I24" s="81"/>
    </row>
    <row r="25" spans="2:13" s="7" customFormat="1" ht="19" x14ac:dyDescent="0.25">
      <c r="B25" s="20"/>
      <c r="C25" s="80"/>
      <c r="D25" s="10"/>
      <c r="E25"/>
      <c r="F25" s="10"/>
      <c r="G25" s="10"/>
      <c r="H25" s="22"/>
      <c r="I25" s="81"/>
    </row>
    <row r="26" spans="2:13" s="7" customFormat="1" ht="19" x14ac:dyDescent="0.25">
      <c r="B26" s="20"/>
      <c r="C26" s="80"/>
      <c r="D26" s="10"/>
      <c r="E26"/>
      <c r="F26" s="10"/>
      <c r="G26" s="10"/>
      <c r="H26" s="22"/>
      <c r="I26" s="81"/>
    </row>
    <row r="27" spans="2:13" s="7" customFormat="1" ht="20" thickBot="1" x14ac:dyDescent="0.3">
      <c r="B27" s="20"/>
      <c r="C27" s="146" t="s">
        <v>70</v>
      </c>
      <c r="D27" s="10"/>
      <c r="E27"/>
      <c r="F27" s="10"/>
      <c r="G27" s="10"/>
      <c r="H27" s="22">
        <v>80000</v>
      </c>
      <c r="I27" s="81"/>
    </row>
    <row r="28" spans="2:13" x14ac:dyDescent="0.2">
      <c r="B28" s="19" t="s">
        <v>0</v>
      </c>
      <c r="C28" s="18"/>
      <c r="D28" s="16"/>
      <c r="E28" s="17"/>
      <c r="F28" s="16"/>
      <c r="G28" s="16"/>
    </row>
    <row r="29" spans="2:13" ht="17" thickBot="1" x14ac:dyDescent="0.25">
      <c r="B29" s="15"/>
      <c r="C29" s="14"/>
      <c r="D29" s="12"/>
      <c r="E29" s="13"/>
      <c r="F29" s="12"/>
      <c r="G29" s="12"/>
    </row>
    <row r="30" spans="2:13" x14ac:dyDescent="0.2">
      <c r="I30" s="7"/>
    </row>
    <row r="31" spans="2:13" x14ac:dyDescent="0.2">
      <c r="I31" s="7"/>
    </row>
    <row r="32" spans="2:13" x14ac:dyDescent="0.2">
      <c r="I32" s="7"/>
    </row>
    <row r="33" spans="9:9" x14ac:dyDescent="0.2">
      <c r="I33" s="7"/>
    </row>
    <row r="34" spans="9:9" x14ac:dyDescent="0.2">
      <c r="I34" s="7"/>
    </row>
    <row r="35" spans="9:9" x14ac:dyDescent="0.2">
      <c r="I35" s="7"/>
    </row>
    <row r="36" spans="9:9" x14ac:dyDescent="0.2">
      <c r="I36" s="7"/>
    </row>
    <row r="37" spans="9:9" x14ac:dyDescent="0.2">
      <c r="I37" s="7"/>
    </row>
    <row r="38" spans="9:9" x14ac:dyDescent="0.2">
      <c r="I38" s="7"/>
    </row>
    <row r="39" spans="9:9" x14ac:dyDescent="0.2">
      <c r="I39" s="7"/>
    </row>
    <row r="40" spans="9:9" x14ac:dyDescent="0.2">
      <c r="I40" s="7"/>
    </row>
    <row r="41" spans="9:9" x14ac:dyDescent="0.2">
      <c r="I41" s="7"/>
    </row>
    <row r="42" spans="9:9" x14ac:dyDescent="0.2">
      <c r="I42" s="7"/>
    </row>
    <row r="43" spans="9:9" x14ac:dyDescent="0.2">
      <c r="I43" s="7"/>
    </row>
    <row r="44" spans="9:9" x14ac:dyDescent="0.2">
      <c r="I44" s="10"/>
    </row>
    <row r="45" spans="9:9" x14ac:dyDescent="0.2">
      <c r="I45" s="10"/>
    </row>
    <row r="46" spans="9:9" x14ac:dyDescent="0.2">
      <c r="I46" s="10"/>
    </row>
    <row r="47" spans="9:9" x14ac:dyDescent="0.2">
      <c r="I47" s="10"/>
    </row>
    <row r="48" spans="9:9" x14ac:dyDescent="0.2">
      <c r="I48" s="10"/>
    </row>
    <row r="59" spans="9:9" x14ac:dyDescent="0.2">
      <c r="I59" s="7"/>
    </row>
    <row r="60" spans="9:9" x14ac:dyDescent="0.2">
      <c r="I60" s="7"/>
    </row>
    <row r="61" spans="9:9" x14ac:dyDescent="0.2">
      <c r="I61" s="7"/>
    </row>
    <row r="62" spans="9:9" x14ac:dyDescent="0.2">
      <c r="I62" s="7"/>
    </row>
    <row r="63" spans="9:9" x14ac:dyDescent="0.2">
      <c r="I63" s="7"/>
    </row>
    <row r="64" spans="9:9" x14ac:dyDescent="0.2">
      <c r="I64" s="7"/>
    </row>
    <row r="65" spans="9:9" x14ac:dyDescent="0.2">
      <c r="I65" s="7"/>
    </row>
    <row r="66" spans="9:9" x14ac:dyDescent="0.2">
      <c r="I66" s="7"/>
    </row>
    <row r="67" spans="9:9" x14ac:dyDescent="0.2">
      <c r="I67" s="7"/>
    </row>
    <row r="68" spans="9:9" x14ac:dyDescent="0.2">
      <c r="I68" s="7"/>
    </row>
    <row r="69" spans="9:9" x14ac:dyDescent="0.2">
      <c r="I69" s="7"/>
    </row>
    <row r="70" spans="9:9" x14ac:dyDescent="0.2">
      <c r="I70" s="7"/>
    </row>
    <row r="71" spans="9:9" x14ac:dyDescent="0.2">
      <c r="I71" s="7"/>
    </row>
    <row r="72" spans="9:9" x14ac:dyDescent="0.2">
      <c r="I72" s="7"/>
    </row>
    <row r="73" spans="9:9" x14ac:dyDescent="0.2">
      <c r="I73" s="7"/>
    </row>
    <row r="74" spans="9:9" x14ac:dyDescent="0.2">
      <c r="I74" s="7"/>
    </row>
    <row r="75" spans="9:9" x14ac:dyDescent="0.2">
      <c r="I75" s="7"/>
    </row>
    <row r="76" spans="9:9" x14ac:dyDescent="0.2">
      <c r="I76" s="7"/>
    </row>
    <row r="77" spans="9:9" x14ac:dyDescent="0.2">
      <c r="I77" s="7"/>
    </row>
    <row r="78" spans="9:9" x14ac:dyDescent="0.2">
      <c r="I78" s="7"/>
    </row>
    <row r="79" spans="9:9" x14ac:dyDescent="0.2">
      <c r="I79" s="7"/>
    </row>
    <row r="80" spans="9:9" x14ac:dyDescent="0.2">
      <c r="I80" s="7"/>
    </row>
    <row r="81" spans="9:9" x14ac:dyDescent="0.2">
      <c r="I81" s="7"/>
    </row>
    <row r="82" spans="9:9" x14ac:dyDescent="0.2">
      <c r="I82" s="7"/>
    </row>
    <row r="83" spans="9:9" x14ac:dyDescent="0.2">
      <c r="I83" s="7"/>
    </row>
    <row r="86" spans="9:9" ht="17" thickBot="1" x14ac:dyDescent="0.25">
      <c r="I86" s="6"/>
    </row>
    <row r="87" spans="9:9" x14ac:dyDescent="0.2">
      <c r="I87" s="5"/>
    </row>
    <row r="88" spans="9:9" ht="17" thickBot="1" x14ac:dyDescent="0.25">
      <c r="I88" s="4"/>
    </row>
    <row r="89" spans="9:9" x14ac:dyDescent="0.2">
      <c r="I89" s="6"/>
    </row>
    <row r="90" spans="9:9" ht="17" thickBot="1" x14ac:dyDescent="0.25"/>
    <row r="91" spans="9:9" x14ac:dyDescent="0.2">
      <c r="I91" s="9"/>
    </row>
    <row r="92" spans="9:9" x14ac:dyDescent="0.2">
      <c r="I92" s="8"/>
    </row>
    <row r="93" spans="9:9" x14ac:dyDescent="0.2">
      <c r="I93" s="8"/>
    </row>
    <row r="94" spans="9:9" x14ac:dyDescent="0.2">
      <c r="I94" s="8"/>
    </row>
    <row r="95" spans="9:9" x14ac:dyDescent="0.2">
      <c r="I95" s="8"/>
    </row>
    <row r="108" spans="9:9" x14ac:dyDescent="0.2">
      <c r="I108" s="7"/>
    </row>
    <row r="109" spans="9:9" x14ac:dyDescent="0.2">
      <c r="I109" s="7"/>
    </row>
    <row r="110" spans="9:9" x14ac:dyDescent="0.2">
      <c r="I110" s="7"/>
    </row>
    <row r="111" spans="9:9" x14ac:dyDescent="0.2">
      <c r="I111" s="7"/>
    </row>
    <row r="112" spans="9:9" x14ac:dyDescent="0.2">
      <c r="I112" s="7"/>
    </row>
    <row r="113" spans="9:9" x14ac:dyDescent="0.2">
      <c r="I113" s="7"/>
    </row>
    <row r="114" spans="9:9" x14ac:dyDescent="0.2">
      <c r="I114" s="7"/>
    </row>
    <row r="115" spans="9:9" x14ac:dyDescent="0.2">
      <c r="I115" s="7"/>
    </row>
    <row r="116" spans="9:9" x14ac:dyDescent="0.2">
      <c r="I116" s="7"/>
    </row>
    <row r="117" spans="9:9" x14ac:dyDescent="0.2">
      <c r="I117" s="7"/>
    </row>
    <row r="118" spans="9:9" x14ac:dyDescent="0.2">
      <c r="I118" s="7"/>
    </row>
    <row r="119" spans="9:9" x14ac:dyDescent="0.2">
      <c r="I119" s="7"/>
    </row>
    <row r="120" spans="9:9" x14ac:dyDescent="0.2">
      <c r="I120" s="7"/>
    </row>
    <row r="121" spans="9:9" x14ac:dyDescent="0.2">
      <c r="I121" s="7"/>
    </row>
    <row r="122" spans="9:9" x14ac:dyDescent="0.2">
      <c r="I122" s="7"/>
    </row>
    <row r="123" spans="9:9" x14ac:dyDescent="0.2">
      <c r="I123" s="7"/>
    </row>
    <row r="124" spans="9:9" x14ac:dyDescent="0.2">
      <c r="I124" s="7"/>
    </row>
    <row r="125" spans="9:9" x14ac:dyDescent="0.2">
      <c r="I125" s="7"/>
    </row>
    <row r="126" spans="9:9" x14ac:dyDescent="0.2">
      <c r="I126" s="7"/>
    </row>
    <row r="127" spans="9:9" x14ac:dyDescent="0.2">
      <c r="I127" s="7"/>
    </row>
    <row r="128" spans="9:9" x14ac:dyDescent="0.2">
      <c r="I128" s="7"/>
    </row>
    <row r="129" spans="9:9" x14ac:dyDescent="0.2">
      <c r="I129" s="7"/>
    </row>
    <row r="130" spans="9:9" x14ac:dyDescent="0.2">
      <c r="I130" s="7"/>
    </row>
    <row r="131" spans="9:9" x14ac:dyDescent="0.2">
      <c r="I131" s="7"/>
    </row>
    <row r="132" spans="9:9" x14ac:dyDescent="0.2">
      <c r="I132" s="7"/>
    </row>
    <row r="135" spans="9:9" ht="17" thickBot="1" x14ac:dyDescent="0.25">
      <c r="I135" s="6"/>
    </row>
    <row r="136" spans="9:9" x14ac:dyDescent="0.2">
      <c r="I136" s="5"/>
    </row>
    <row r="137" spans="9:9" ht="17" thickBot="1" x14ac:dyDescent="0.25">
      <c r="I137" s="4"/>
    </row>
  </sheetData>
  <conditionalFormatting sqref="I23">
    <cfRule type="cellIs" dxfId="0" priority="1" operator="notEqual">
      <formula>0</formula>
    </cfRule>
  </conditionalFormatting>
  <pageMargins left="0.7" right="0.7" top="0.75" bottom="0.75" header="0.3" footer="0.3"/>
  <pageSetup paperSize="9" orientation="portrait" horizontalDpi="4294967293" verticalDpi="4294967293"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U20"/>
  <sheetViews>
    <sheetView topLeftCell="B1" zoomScale="60" zoomScaleNormal="60" workbookViewId="0">
      <pane xSplit="3" topLeftCell="H1" activePane="topRight" state="frozen"/>
      <selection activeCell="B52" sqref="B52"/>
      <selection pane="topRight" activeCell="B3" sqref="A3:XFD4"/>
    </sheetView>
  </sheetViews>
  <sheetFormatPr baseColWidth="10" defaultColWidth="8.83203125" defaultRowHeight="16" x14ac:dyDescent="0.2"/>
  <cols>
    <col min="1" max="1" width="4.1640625" customWidth="1"/>
    <col min="2" max="2" width="32.6640625" style="3" bestFit="1" customWidth="1"/>
    <col min="3" max="3" width="53.5" style="2" bestFit="1" customWidth="1"/>
    <col min="4" max="4" width="7" customWidth="1"/>
    <col min="5" max="5" width="2.6640625" bestFit="1" customWidth="1"/>
    <col min="6" max="6" width="23.1640625" style="1" customWidth="1"/>
    <col min="7" max="7" width="23" bestFit="1" customWidth="1"/>
    <col min="8" max="8" width="2.6640625" bestFit="1" customWidth="1"/>
    <col min="9" max="9" width="23.1640625" style="1" customWidth="1"/>
    <col min="10" max="10" width="23" bestFit="1" customWidth="1"/>
    <col min="11" max="11" width="2.6640625" bestFit="1" customWidth="1"/>
    <col min="12" max="12" width="23.1640625" style="1" customWidth="1"/>
    <col min="13" max="13" width="23" bestFit="1" customWidth="1"/>
    <col min="14" max="14" width="2.6640625" bestFit="1" customWidth="1"/>
    <col min="15" max="15" width="23.1640625" style="1" customWidth="1"/>
    <col min="16" max="16" width="23" bestFit="1" customWidth="1"/>
    <col min="17" max="17" width="2.6640625" bestFit="1" customWidth="1"/>
    <col min="18" max="20" width="22.6640625" customWidth="1"/>
    <col min="21" max="21" width="27.5" bestFit="1" customWidth="1"/>
    <col min="22" max="22" width="2.6640625" bestFit="1" customWidth="1"/>
  </cols>
  <sheetData>
    <row r="2" spans="2:21" s="54" customFormat="1" ht="27" x14ac:dyDescent="0.3">
      <c r="B2" s="55" t="s">
        <v>12</v>
      </c>
      <c r="C2" s="2">
        <f>Budget!C2</f>
        <v>0</v>
      </c>
      <c r="E2"/>
      <c r="F2" s="1"/>
      <c r="H2"/>
      <c r="I2" s="1"/>
      <c r="K2"/>
      <c r="L2" s="1"/>
      <c r="N2"/>
      <c r="O2" s="1"/>
    </row>
    <row r="3" spans="2:21" ht="21" x14ac:dyDescent="0.25">
      <c r="B3" s="53"/>
      <c r="D3" s="11"/>
    </row>
    <row r="4" spans="2:21" ht="22" thickBot="1" x14ac:dyDescent="0.3">
      <c r="B4" s="53"/>
      <c r="D4" s="11"/>
    </row>
    <row r="5" spans="2:21" ht="21" x14ac:dyDescent="0.25">
      <c r="B5" s="52"/>
      <c r="C5" s="51"/>
      <c r="D5" s="50"/>
      <c r="F5"/>
      <c r="I5"/>
      <c r="L5"/>
      <c r="O5"/>
    </row>
    <row r="6" spans="2:21" ht="21" x14ac:dyDescent="0.25">
      <c r="B6" s="47"/>
      <c r="C6" s="49"/>
      <c r="D6" s="48"/>
      <c r="F6"/>
      <c r="I6"/>
      <c r="L6"/>
      <c r="O6"/>
    </row>
    <row r="7" spans="2:21" ht="22" x14ac:dyDescent="0.25">
      <c r="B7" s="47" t="s">
        <v>11</v>
      </c>
      <c r="C7" s="46" t="e">
        <f>#REF!+#REF!</f>
        <v>#REF!</v>
      </c>
      <c r="D7" s="45"/>
      <c r="F7"/>
      <c r="I7"/>
      <c r="L7"/>
      <c r="O7"/>
    </row>
    <row r="8" spans="2:21" ht="23" thickBot="1" x14ac:dyDescent="0.3">
      <c r="B8" s="44" t="s">
        <v>10</v>
      </c>
      <c r="C8" s="43" t="e">
        <f>#REF!+#REF!</f>
        <v>#REF!</v>
      </c>
      <c r="D8" s="42"/>
      <c r="F8"/>
      <c r="I8"/>
      <c r="L8"/>
      <c r="O8"/>
    </row>
    <row r="9" spans="2:21" x14ac:dyDescent="0.2">
      <c r="B9" s="29"/>
      <c r="C9" s="35"/>
      <c r="D9" s="8"/>
      <c r="F9"/>
      <c r="I9"/>
      <c r="L9"/>
      <c r="O9"/>
    </row>
    <row r="10" spans="2:21" s="38" customFormat="1" ht="21" x14ac:dyDescent="0.25">
      <c r="B10" s="41"/>
      <c r="C10" s="40"/>
      <c r="D10" s="39"/>
      <c r="E10" s="38" t="s">
        <v>18</v>
      </c>
      <c r="F10" s="38" t="s">
        <v>17</v>
      </c>
      <c r="H10" s="38" t="s">
        <v>18</v>
      </c>
      <c r="I10" s="38" t="s">
        <v>16</v>
      </c>
      <c r="K10" s="38" t="s">
        <v>18</v>
      </c>
      <c r="L10" s="38" t="s">
        <v>38</v>
      </c>
      <c r="N10" s="38" t="s">
        <v>18</v>
      </c>
      <c r="O10" s="38" t="s">
        <v>39</v>
      </c>
      <c r="Q10" s="38" t="s">
        <v>18</v>
      </c>
    </row>
    <row r="11" spans="2:21" ht="30" customHeight="1" x14ac:dyDescent="0.2">
      <c r="B11" s="29"/>
      <c r="C11" s="35"/>
      <c r="D11" s="8"/>
      <c r="F11" s="37" t="s">
        <v>13</v>
      </c>
      <c r="G11" s="36" t="s">
        <v>14</v>
      </c>
      <c r="I11" s="37" t="s">
        <v>13</v>
      </c>
      <c r="J11" s="36" t="s">
        <v>14</v>
      </c>
      <c r="L11" s="37" t="s">
        <v>13</v>
      </c>
      <c r="M11" s="36" t="s">
        <v>14</v>
      </c>
      <c r="O11" s="37" t="s">
        <v>13</v>
      </c>
      <c r="P11" s="36" t="s">
        <v>14</v>
      </c>
      <c r="R11" s="167" t="s">
        <v>9</v>
      </c>
      <c r="S11" s="168" t="s">
        <v>8</v>
      </c>
      <c r="T11" s="167" t="s">
        <v>7</v>
      </c>
      <c r="U11" s="167" t="s">
        <v>35</v>
      </c>
    </row>
    <row r="12" spans="2:21" s="3" customFormat="1" ht="47.25" customHeight="1" x14ac:dyDescent="0.2">
      <c r="B12" s="29"/>
      <c r="C12" s="35"/>
      <c r="D12" s="34"/>
      <c r="F12" s="33" t="s">
        <v>15</v>
      </c>
      <c r="G12" s="32" t="s">
        <v>15</v>
      </c>
      <c r="I12" s="33" t="s">
        <v>15</v>
      </c>
      <c r="J12" s="32" t="s">
        <v>15</v>
      </c>
      <c r="L12" s="33" t="s">
        <v>15</v>
      </c>
      <c r="M12" s="32" t="s">
        <v>15</v>
      </c>
      <c r="O12" s="33" t="s">
        <v>15</v>
      </c>
      <c r="P12" s="32" t="s">
        <v>15</v>
      </c>
      <c r="R12" s="165" t="s">
        <v>6</v>
      </c>
      <c r="S12" s="166" t="s">
        <v>5</v>
      </c>
      <c r="T12" s="165" t="s">
        <v>4</v>
      </c>
      <c r="U12" s="165" t="s">
        <v>36</v>
      </c>
    </row>
    <row r="13" spans="2:21" ht="21" x14ac:dyDescent="0.25">
      <c r="B13" s="29"/>
      <c r="C13" s="26" t="str">
        <f>Budget!C15</f>
        <v>WP1 - titolo</v>
      </c>
      <c r="D13" s="30"/>
      <c r="F13" s="162">
        <v>0</v>
      </c>
      <c r="G13" s="162">
        <v>0</v>
      </c>
      <c r="I13" s="162">
        <v>0</v>
      </c>
      <c r="J13" s="162">
        <v>0</v>
      </c>
      <c r="L13" s="162">
        <v>0</v>
      </c>
      <c r="M13" s="162">
        <v>0</v>
      </c>
      <c r="O13" s="170">
        <f t="shared" ref="O13:P16" si="0">F13*0.15</f>
        <v>0</v>
      </c>
      <c r="P13" s="170">
        <f t="shared" si="0"/>
        <v>0</v>
      </c>
      <c r="R13" s="25">
        <f>SUM(F13:G13)</f>
        <v>0</v>
      </c>
      <c r="S13" s="25">
        <f>SUM(I13:J13)</f>
        <v>0</v>
      </c>
      <c r="T13" s="25">
        <f>SUM(L13:M13)</f>
        <v>0</v>
      </c>
      <c r="U13" s="25">
        <f>SUM(O13:P13)</f>
        <v>0</v>
      </c>
    </row>
    <row r="14" spans="2:21" ht="21" x14ac:dyDescent="0.25">
      <c r="B14" s="29"/>
      <c r="C14" s="26" t="str">
        <f>Budget!C16</f>
        <v>WP2 - titolo</v>
      </c>
      <c r="D14" s="30"/>
      <c r="F14" s="162">
        <v>0</v>
      </c>
      <c r="G14" s="162">
        <v>0</v>
      </c>
      <c r="I14" s="162">
        <v>0</v>
      </c>
      <c r="J14" s="162">
        <v>0</v>
      </c>
      <c r="L14" s="162">
        <v>0</v>
      </c>
      <c r="M14" s="162">
        <v>0</v>
      </c>
      <c r="O14" s="170">
        <f t="shared" si="0"/>
        <v>0</v>
      </c>
      <c r="P14" s="170">
        <f t="shared" si="0"/>
        <v>0</v>
      </c>
      <c r="R14" s="25">
        <f>SUM(F14:G14)</f>
        <v>0</v>
      </c>
      <c r="S14" s="25">
        <f t="shared" ref="S14:S16" si="1">SUM(I14:J14)</f>
        <v>0</v>
      </c>
      <c r="T14" s="25">
        <f t="shared" ref="T14:T16" si="2">SUM(L14:M14)</f>
        <v>0</v>
      </c>
      <c r="U14" s="25">
        <f t="shared" ref="U14:U16" si="3">SUM(O14:P14)</f>
        <v>0</v>
      </c>
    </row>
    <row r="15" spans="2:21" ht="21" x14ac:dyDescent="0.25">
      <c r="B15" s="29"/>
      <c r="C15" s="26" t="str">
        <f>Budget!C17</f>
        <v>WP3   - titolo</v>
      </c>
      <c r="D15" s="28"/>
      <c r="F15" s="162">
        <v>0</v>
      </c>
      <c r="G15" s="162">
        <v>0</v>
      </c>
      <c r="I15" s="162">
        <v>0</v>
      </c>
      <c r="J15" s="162">
        <v>0</v>
      </c>
      <c r="L15" s="162">
        <v>0</v>
      </c>
      <c r="M15" s="162">
        <v>0</v>
      </c>
      <c r="O15" s="170">
        <f t="shared" si="0"/>
        <v>0</v>
      </c>
      <c r="P15" s="170">
        <f t="shared" si="0"/>
        <v>0</v>
      </c>
      <c r="R15" s="25">
        <f>SUM(F15:G15)</f>
        <v>0</v>
      </c>
      <c r="S15" s="25">
        <f t="shared" si="1"/>
        <v>0</v>
      </c>
      <c r="T15" s="25">
        <f t="shared" si="2"/>
        <v>0</v>
      </c>
      <c r="U15" s="25">
        <f t="shared" si="3"/>
        <v>0</v>
      </c>
    </row>
    <row r="16" spans="2:21" s="7" customFormat="1" ht="21" x14ac:dyDescent="0.25">
      <c r="B16" s="27"/>
      <c r="C16" s="26" t="str">
        <f>Budget!C18</f>
        <v>WP4   - titolo</v>
      </c>
      <c r="D16" s="10"/>
      <c r="E16"/>
      <c r="F16" s="162">
        <v>0</v>
      </c>
      <c r="G16" s="162">
        <v>0</v>
      </c>
      <c r="H16"/>
      <c r="I16" s="162">
        <v>0</v>
      </c>
      <c r="J16" s="162">
        <v>0</v>
      </c>
      <c r="K16"/>
      <c r="L16" s="162">
        <v>0</v>
      </c>
      <c r="M16" s="162">
        <v>0</v>
      </c>
      <c r="N16"/>
      <c r="O16" s="170">
        <f t="shared" si="0"/>
        <v>0</v>
      </c>
      <c r="P16" s="170">
        <f t="shared" si="0"/>
        <v>0</v>
      </c>
      <c r="Q16"/>
      <c r="R16" s="25">
        <f>SUM(F16:G16)</f>
        <v>0</v>
      </c>
      <c r="S16" s="25">
        <f t="shared" si="1"/>
        <v>0</v>
      </c>
      <c r="T16" s="25">
        <f t="shared" si="2"/>
        <v>0</v>
      </c>
      <c r="U16" s="25">
        <f t="shared" si="3"/>
        <v>0</v>
      </c>
    </row>
    <row r="17" spans="2:21" s="21" customFormat="1" ht="19" x14ac:dyDescent="0.25">
      <c r="C17" s="1"/>
      <c r="D17" s="24" t="s">
        <v>1</v>
      </c>
      <c r="F17" s="22">
        <f>SUM(F13:F16)</f>
        <v>0</v>
      </c>
      <c r="G17" s="22">
        <f>SUM(G14:G16)</f>
        <v>0</v>
      </c>
      <c r="I17" s="22">
        <f>SUM(I13:I16)</f>
        <v>0</v>
      </c>
      <c r="J17" s="22">
        <f>SUM(J14:J16)</f>
        <v>0</v>
      </c>
      <c r="L17" s="22">
        <f>SUM(L13:L16)</f>
        <v>0</v>
      </c>
      <c r="M17" s="22">
        <f>SUM(M14:M16)</f>
        <v>0</v>
      </c>
      <c r="O17" s="22">
        <f>SUM(O13:O16)</f>
        <v>0</v>
      </c>
      <c r="P17" s="22">
        <f>SUM(P14:P16)</f>
        <v>0</v>
      </c>
      <c r="R17" s="22">
        <f>SUM(R13:R16)</f>
        <v>0</v>
      </c>
      <c r="S17" s="22">
        <f>SUM(S13:S16)</f>
        <v>0</v>
      </c>
      <c r="T17" s="22">
        <f>SUM(T13:T16)</f>
        <v>0</v>
      </c>
      <c r="U17" s="22">
        <f>SUM(U13:U16)</f>
        <v>0</v>
      </c>
    </row>
    <row r="18" spans="2:21" s="21" customFormat="1" ht="20" thickBot="1" x14ac:dyDescent="0.3">
      <c r="C18" s="1"/>
      <c r="G18" s="23">
        <f>SUM(F17:G17)</f>
        <v>0</v>
      </c>
      <c r="J18" s="23">
        <f>SUM(I17:J17)</f>
        <v>0</v>
      </c>
      <c r="M18" s="23">
        <f>SUM(L17:M17)</f>
        <v>0</v>
      </c>
      <c r="P18" s="23">
        <f>SUM(O17:P17)</f>
        <v>0</v>
      </c>
      <c r="U18" s="22">
        <f>SUM(R17:U17)</f>
        <v>0</v>
      </c>
    </row>
    <row r="19" spans="2:21" x14ac:dyDescent="0.2">
      <c r="B19" s="19" t="s">
        <v>0</v>
      </c>
      <c r="C19" s="18"/>
      <c r="D19" s="16"/>
      <c r="E19" s="17"/>
      <c r="F19" s="17"/>
      <c r="G19" s="16"/>
      <c r="H19" s="17"/>
      <c r="I19" s="17"/>
      <c r="J19" s="16"/>
      <c r="K19" s="17"/>
      <c r="L19" s="17"/>
      <c r="M19" s="16"/>
      <c r="N19" s="17"/>
      <c r="O19" s="17"/>
      <c r="P19" s="16"/>
      <c r="Q19" s="16"/>
      <c r="R19" s="16"/>
      <c r="S19" s="16"/>
      <c r="T19" s="16"/>
    </row>
    <row r="20" spans="2:21" ht="17" thickBot="1" x14ac:dyDescent="0.25">
      <c r="B20" s="15"/>
      <c r="C20" s="14"/>
      <c r="D20" s="12"/>
      <c r="E20" s="13"/>
      <c r="F20" s="13"/>
      <c r="G20" s="12"/>
      <c r="H20" s="13"/>
      <c r="I20" s="13"/>
      <c r="J20" s="12"/>
      <c r="K20" s="13"/>
      <c r="L20" s="13"/>
      <c r="M20" s="12"/>
      <c r="N20" s="13"/>
      <c r="O20" s="13"/>
      <c r="P20" s="12"/>
      <c r="Q20" s="12"/>
      <c r="R20" s="12"/>
      <c r="S20" s="12"/>
      <c r="T20" s="12"/>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U14"/>
  <sheetViews>
    <sheetView zoomScale="90" zoomScaleNormal="90" workbookViewId="0">
      <pane xSplit="2" ySplit="6" topLeftCell="C7" activePane="bottomRight" state="frozen"/>
      <selection pane="topRight" activeCell="E1" sqref="E1"/>
      <selection pane="bottomLeft" activeCell="A7" sqref="A7"/>
      <selection pane="bottomRight" activeCell="A11" sqref="A11"/>
    </sheetView>
  </sheetViews>
  <sheetFormatPr baseColWidth="10" defaultColWidth="8.83203125" defaultRowHeight="15" x14ac:dyDescent="0.2"/>
  <cols>
    <col min="2" max="2" width="65.6640625" bestFit="1" customWidth="1"/>
    <col min="3" max="3" width="1.33203125" customWidth="1"/>
    <col min="4" max="4" width="3.5" bestFit="1" customWidth="1"/>
    <col min="5" max="5" width="3.6640625" bestFit="1" customWidth="1"/>
    <col min="6" max="6" width="2.83203125" bestFit="1" customWidth="1"/>
    <col min="7" max="7" width="3.5" bestFit="1" customWidth="1"/>
    <col min="8" max="8" width="3.1640625" bestFit="1" customWidth="1"/>
    <col min="9" max="9" width="3.6640625" bestFit="1" customWidth="1"/>
    <col min="10" max="10" width="3.33203125" bestFit="1" customWidth="1"/>
    <col min="11" max="11" width="3.83203125" bestFit="1" customWidth="1"/>
    <col min="12" max="13" width="3.1640625" bestFit="1" customWidth="1"/>
    <col min="14" max="14" width="3.5" bestFit="1" customWidth="1"/>
    <col min="15" max="15" width="3" bestFit="1" customWidth="1"/>
    <col min="16" max="16" width="3.1640625" bestFit="1" customWidth="1"/>
    <col min="17" max="17" width="3.6640625" bestFit="1" customWidth="1"/>
    <col min="18" max="18" width="2.83203125" bestFit="1" customWidth="1"/>
    <col min="19" max="19" width="4.5" bestFit="1" customWidth="1"/>
    <col min="20" max="20" width="3.83203125" bestFit="1" customWidth="1"/>
    <col min="21" max="21" width="3" bestFit="1" customWidth="1"/>
    <col min="22" max="23" width="3.33203125" bestFit="1" customWidth="1"/>
    <col min="24" max="24" width="2.83203125" bestFit="1" customWidth="1"/>
    <col min="25" max="25" width="3.1640625" bestFit="1" customWidth="1"/>
    <col min="26" max="26" width="4.1640625" bestFit="1" customWidth="1"/>
    <col min="27" max="27" width="3.33203125" bestFit="1" customWidth="1"/>
    <col min="28" max="28" width="3" bestFit="1" customWidth="1"/>
    <col min="29" max="29" width="3.5" bestFit="1" customWidth="1"/>
    <col min="30" max="30" width="5.1640625" bestFit="1" customWidth="1"/>
  </cols>
  <sheetData>
    <row r="2" spans="1:21" ht="24" x14ac:dyDescent="0.3">
      <c r="A2" s="56"/>
      <c r="B2" s="56"/>
      <c r="C2" s="56"/>
      <c r="D2" s="186">
        <f>Budget!C3</f>
        <v>0</v>
      </c>
      <c r="E2" s="187"/>
      <c r="F2" s="187"/>
      <c r="G2" s="187"/>
      <c r="H2" s="187"/>
      <c r="I2" s="187"/>
      <c r="J2" s="187"/>
      <c r="K2" s="187"/>
      <c r="L2" s="187"/>
      <c r="M2" s="187"/>
      <c r="N2" s="187"/>
      <c r="O2" s="187"/>
      <c r="P2" s="187"/>
      <c r="Q2" s="187"/>
      <c r="R2" s="187"/>
      <c r="S2" s="187"/>
    </row>
    <row r="3" spans="1:21" ht="16" thickBot="1" x14ac:dyDescent="0.25">
      <c r="A3" s="56"/>
      <c r="B3" s="85"/>
      <c r="C3" s="56"/>
      <c r="D3" s="56"/>
      <c r="E3" s="56"/>
      <c r="F3" s="56"/>
      <c r="G3" s="56"/>
      <c r="H3" s="56"/>
      <c r="I3" s="56"/>
      <c r="J3" s="56"/>
      <c r="K3" s="56"/>
      <c r="L3" s="56"/>
      <c r="M3" s="56"/>
      <c r="N3" s="56"/>
      <c r="O3" s="56"/>
      <c r="P3" s="56"/>
      <c r="Q3" s="56"/>
      <c r="R3" s="56"/>
      <c r="S3" s="56"/>
    </row>
    <row r="4" spans="1:21" ht="16" thickBot="1" x14ac:dyDescent="0.25">
      <c r="A4" s="56"/>
      <c r="B4" s="56"/>
      <c r="C4" s="56"/>
      <c r="D4" s="188" t="s">
        <v>19</v>
      </c>
      <c r="E4" s="189"/>
      <c r="F4" s="189"/>
      <c r="G4" s="189" t="s">
        <v>20</v>
      </c>
      <c r="H4" s="189"/>
      <c r="I4" s="189"/>
      <c r="J4" s="189" t="s">
        <v>21</v>
      </c>
      <c r="K4" s="189"/>
      <c r="L4" s="189"/>
      <c r="M4" s="189"/>
      <c r="N4" s="189" t="s">
        <v>22</v>
      </c>
      <c r="O4" s="190"/>
      <c r="P4" s="188" t="s">
        <v>19</v>
      </c>
      <c r="Q4" s="189"/>
      <c r="R4" s="189"/>
      <c r="S4" s="189" t="s">
        <v>20</v>
      </c>
      <c r="T4" s="189"/>
      <c r="U4" s="189"/>
    </row>
    <row r="5" spans="1:21" ht="16" thickBot="1" x14ac:dyDescent="0.25">
      <c r="A5" s="56"/>
      <c r="B5" s="56"/>
      <c r="C5" s="56"/>
      <c r="D5" s="191">
        <v>2021</v>
      </c>
      <c r="E5" s="192"/>
      <c r="F5" s="192"/>
      <c r="G5" s="192"/>
      <c r="H5" s="192"/>
      <c r="I5" s="192"/>
      <c r="J5" s="192"/>
      <c r="K5" s="192"/>
      <c r="L5" s="192"/>
      <c r="M5" s="192"/>
      <c r="N5" s="192"/>
      <c r="O5" s="193"/>
      <c r="P5" s="184">
        <v>2022</v>
      </c>
      <c r="Q5" s="185"/>
      <c r="R5" s="185"/>
      <c r="S5" s="185"/>
      <c r="T5" s="185"/>
      <c r="U5" s="185"/>
    </row>
    <row r="6" spans="1:21" ht="16" thickBot="1" x14ac:dyDescent="0.25">
      <c r="A6" s="152" t="s">
        <v>72</v>
      </c>
      <c r="B6" s="152" t="s">
        <v>71</v>
      </c>
      <c r="C6" s="56"/>
      <c r="D6" s="171" t="s">
        <v>26</v>
      </c>
      <c r="E6" s="172" t="s">
        <v>27</v>
      </c>
      <c r="F6" s="172" t="s">
        <v>28</v>
      </c>
      <c r="G6" s="172" t="s">
        <v>29</v>
      </c>
      <c r="H6" s="172" t="s">
        <v>30</v>
      </c>
      <c r="I6" s="172" t="s">
        <v>31</v>
      </c>
      <c r="J6" s="172" t="s">
        <v>32</v>
      </c>
      <c r="K6" s="172" t="s">
        <v>33</v>
      </c>
      <c r="L6" s="172" t="s">
        <v>34</v>
      </c>
      <c r="M6" s="172" t="s">
        <v>23</v>
      </c>
      <c r="N6" s="172" t="s">
        <v>24</v>
      </c>
      <c r="O6" s="173" t="s">
        <v>25</v>
      </c>
      <c r="P6" s="171" t="s">
        <v>26</v>
      </c>
      <c r="Q6" s="172" t="s">
        <v>27</v>
      </c>
      <c r="R6" s="172" t="s">
        <v>28</v>
      </c>
      <c r="S6" s="172" t="s">
        <v>29</v>
      </c>
      <c r="T6" s="172" t="s">
        <v>30</v>
      </c>
      <c r="U6" s="172" t="s">
        <v>31</v>
      </c>
    </row>
    <row r="7" spans="1:21" ht="18" thickBot="1" x14ac:dyDescent="0.25">
      <c r="A7" s="142"/>
      <c r="B7" s="143" t="str">
        <f>Budget!C15</f>
        <v>WP1 - titolo</v>
      </c>
      <c r="C7" s="137"/>
      <c r="D7" s="138"/>
      <c r="E7" s="138"/>
      <c r="F7" s="138"/>
      <c r="G7" s="139"/>
      <c r="H7" s="139"/>
      <c r="I7" s="139"/>
      <c r="J7" s="139"/>
      <c r="K7" s="139"/>
      <c r="L7" s="139"/>
      <c r="M7" s="139"/>
      <c r="N7" s="139"/>
      <c r="O7" s="139"/>
      <c r="P7" s="139"/>
      <c r="Q7" s="139"/>
      <c r="R7" s="139"/>
      <c r="S7" s="139"/>
      <c r="T7" s="139"/>
      <c r="U7" s="139"/>
    </row>
    <row r="8" spans="1:21" ht="15.5" customHeight="1" thickBot="1" x14ac:dyDescent="0.25">
      <c r="A8" s="142"/>
      <c r="B8" s="144" t="str">
        <f>Budget!C16</f>
        <v>WP2 - titolo</v>
      </c>
      <c r="C8" s="140"/>
      <c r="D8" s="139"/>
      <c r="E8" s="139"/>
      <c r="F8" s="139"/>
      <c r="G8" s="138"/>
      <c r="H8" s="138"/>
      <c r="I8" s="138"/>
      <c r="J8" s="139"/>
      <c r="K8" s="139"/>
      <c r="L8" s="139"/>
      <c r="M8" s="139"/>
      <c r="N8" s="139"/>
      <c r="O8" s="139"/>
      <c r="P8" s="139"/>
      <c r="Q8" s="139"/>
      <c r="R8" s="139"/>
      <c r="S8" s="139"/>
      <c r="T8" s="139"/>
      <c r="U8" s="139"/>
    </row>
    <row r="9" spans="1:21" ht="18" thickBot="1" x14ac:dyDescent="0.25">
      <c r="A9" s="142"/>
      <c r="B9" s="145" t="str">
        <f>Budget!C17</f>
        <v>WP3   - titolo</v>
      </c>
      <c r="C9" s="141"/>
      <c r="D9" s="139"/>
      <c r="E9" s="139"/>
      <c r="F9" s="139"/>
      <c r="G9" s="139"/>
      <c r="H9" s="139"/>
      <c r="I9" s="139"/>
      <c r="J9" s="138"/>
      <c r="K9" s="138"/>
      <c r="L9" s="138"/>
      <c r="M9" s="154"/>
      <c r="N9" s="154"/>
      <c r="O9" s="154"/>
      <c r="P9" s="154"/>
      <c r="Q9" s="154"/>
      <c r="R9" s="154"/>
      <c r="S9" s="154"/>
      <c r="T9" s="139"/>
      <c r="U9" s="139"/>
    </row>
    <row r="10" spans="1:21" ht="17" thickBot="1" x14ac:dyDescent="0.25">
      <c r="A10" s="142"/>
      <c r="B10" s="144" t="str">
        <f>Budget!C18</f>
        <v>WP4   - titolo</v>
      </c>
      <c r="C10" s="140"/>
      <c r="D10" s="139"/>
      <c r="E10" s="139"/>
      <c r="F10" s="139"/>
      <c r="G10" s="139"/>
      <c r="H10" s="139"/>
      <c r="I10" s="139"/>
      <c r="J10" s="139"/>
      <c r="K10" s="139"/>
      <c r="L10" s="139"/>
      <c r="M10" s="139"/>
      <c r="N10" s="139"/>
      <c r="O10" s="139"/>
      <c r="P10" s="139"/>
      <c r="Q10" s="139"/>
      <c r="R10" s="139"/>
      <c r="S10" s="139"/>
      <c r="T10" s="154"/>
      <c r="U10" s="154"/>
    </row>
    <row r="11" spans="1:21" x14ac:dyDescent="0.2">
      <c r="A11" s="56"/>
      <c r="B11" s="56"/>
      <c r="C11" s="58"/>
      <c r="D11" s="71"/>
      <c r="E11" s="71"/>
      <c r="F11" s="71"/>
      <c r="G11" s="71"/>
      <c r="H11" s="71"/>
      <c r="I11" s="71"/>
      <c r="J11" s="71"/>
      <c r="K11" s="71"/>
      <c r="L11" s="71"/>
      <c r="M11" s="71"/>
      <c r="N11" s="56"/>
      <c r="O11" s="56"/>
      <c r="P11" s="56"/>
      <c r="Q11" s="56"/>
      <c r="R11" s="56"/>
      <c r="S11" s="56"/>
    </row>
    <row r="12" spans="1:21" x14ac:dyDescent="0.2">
      <c r="A12" s="56"/>
      <c r="B12" s="56"/>
      <c r="C12" s="56"/>
      <c r="D12" s="71"/>
      <c r="E12" s="71"/>
      <c r="F12" s="71"/>
      <c r="G12" s="71"/>
      <c r="H12" s="71"/>
      <c r="I12" s="71"/>
      <c r="J12" s="71"/>
      <c r="K12" s="71"/>
      <c r="L12" s="71"/>
      <c r="M12" s="71"/>
      <c r="N12" s="56"/>
      <c r="O12" s="56"/>
      <c r="P12" s="56"/>
      <c r="Q12" s="56"/>
      <c r="R12" s="56"/>
      <c r="S12" s="56"/>
    </row>
    <row r="13" spans="1:21" ht="16" x14ac:dyDescent="0.2">
      <c r="A13" s="56"/>
      <c r="B13" s="56"/>
      <c r="C13" s="56"/>
      <c r="D13" s="71"/>
      <c r="E13" s="71"/>
      <c r="F13" s="71"/>
      <c r="G13" s="56"/>
      <c r="H13" s="56"/>
      <c r="I13" s="74"/>
      <c r="J13" s="71"/>
      <c r="K13" s="71"/>
      <c r="L13" s="71"/>
      <c r="M13" s="71"/>
      <c r="N13" s="71"/>
      <c r="O13" s="71"/>
      <c r="P13" s="71"/>
      <c r="Q13" s="71"/>
      <c r="R13" s="71"/>
      <c r="S13" s="71"/>
    </row>
    <row r="14" spans="1:21" ht="16" x14ac:dyDescent="0.2">
      <c r="A14" s="56"/>
      <c r="B14" s="56"/>
      <c r="C14" s="56"/>
      <c r="D14" s="56"/>
      <c r="E14" s="56"/>
      <c r="F14" s="56"/>
      <c r="H14" s="56"/>
      <c r="I14" s="74"/>
      <c r="J14" s="56"/>
      <c r="K14" s="56"/>
      <c r="L14" s="56"/>
      <c r="M14" s="56"/>
      <c r="N14" s="56"/>
      <c r="O14" s="56"/>
      <c r="P14" s="56"/>
      <c r="Q14" s="56"/>
      <c r="R14" s="56"/>
      <c r="S14" s="56"/>
    </row>
  </sheetData>
  <mergeCells count="9">
    <mergeCell ref="P5:U5"/>
    <mergeCell ref="D2:S2"/>
    <mergeCell ref="D4:F4"/>
    <mergeCell ref="G4:I4"/>
    <mergeCell ref="J4:M4"/>
    <mergeCell ref="N4:O4"/>
    <mergeCell ref="P4:R4"/>
    <mergeCell ref="S4:U4"/>
    <mergeCell ref="D5:O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275CE4B-E373-49EC-AD1E-86A228DB1032}">
          <x14:formula1>
            <xm:f>Budget!$K$13:$M$13</xm:f>
          </x14:formula1>
          <xm:sqref>A7:A10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U32"/>
  <sheetViews>
    <sheetView zoomScale="90" zoomScaleNormal="90" workbookViewId="0">
      <pane xSplit="2" ySplit="6" topLeftCell="C7" activePane="bottomRight" state="frozen"/>
      <selection pane="topRight" activeCell="E1" sqref="E1"/>
      <selection pane="bottomLeft" activeCell="A7" sqref="A7"/>
      <selection pane="bottomRight" activeCell="U21" sqref="U21"/>
    </sheetView>
  </sheetViews>
  <sheetFormatPr baseColWidth="10" defaultColWidth="8.83203125" defaultRowHeight="15" x14ac:dyDescent="0.2"/>
  <cols>
    <col min="2" max="2" width="65.6640625" bestFit="1" customWidth="1"/>
    <col min="3" max="3" width="1.33203125" customWidth="1"/>
    <col min="4" max="4" width="3.5" bestFit="1" customWidth="1"/>
    <col min="5" max="5" width="3.6640625" bestFit="1" customWidth="1"/>
    <col min="6" max="6" width="2.83203125" bestFit="1" customWidth="1"/>
    <col min="7" max="7" width="3.5" bestFit="1" customWidth="1"/>
    <col min="8" max="8" width="3.1640625" bestFit="1" customWidth="1"/>
    <col min="9" max="9" width="3.6640625" bestFit="1" customWidth="1"/>
    <col min="10" max="10" width="3.33203125" bestFit="1" customWidth="1"/>
    <col min="11" max="11" width="3.83203125" bestFit="1" customWidth="1"/>
    <col min="12" max="13" width="3.1640625" bestFit="1" customWidth="1"/>
    <col min="14" max="14" width="3.5" bestFit="1" customWidth="1"/>
    <col min="15" max="15" width="3" bestFit="1" customWidth="1"/>
    <col min="16" max="16" width="3.1640625" bestFit="1" customWidth="1"/>
    <col min="17" max="17" width="3.6640625" bestFit="1" customWidth="1"/>
    <col min="18" max="18" width="2.83203125" bestFit="1" customWidth="1"/>
    <col min="19" max="19" width="4.5" bestFit="1" customWidth="1"/>
    <col min="20" max="20" width="3.83203125" bestFit="1" customWidth="1"/>
    <col min="21" max="21" width="3" bestFit="1" customWidth="1"/>
  </cols>
  <sheetData>
    <row r="2" spans="1:21" ht="24" x14ac:dyDescent="0.3">
      <c r="A2" s="56"/>
      <c r="B2" s="56"/>
      <c r="C2" s="56"/>
      <c r="D2" s="186">
        <f>Budget!C3</f>
        <v>0</v>
      </c>
      <c r="E2" s="187"/>
      <c r="F2" s="187"/>
      <c r="G2" s="187"/>
      <c r="H2" s="187"/>
      <c r="I2" s="187"/>
      <c r="J2" s="187"/>
      <c r="K2" s="187"/>
      <c r="L2" s="187"/>
      <c r="M2" s="187"/>
      <c r="N2" s="187"/>
      <c r="O2" s="187"/>
      <c r="P2" s="187"/>
      <c r="Q2" s="187"/>
      <c r="R2" s="187"/>
      <c r="S2" s="187"/>
    </row>
    <row r="3" spans="1:21" ht="16" thickBot="1" x14ac:dyDescent="0.25">
      <c r="A3" s="56"/>
      <c r="B3" s="85"/>
      <c r="C3" s="56"/>
      <c r="D3" s="56"/>
      <c r="E3" s="56"/>
      <c r="F3" s="56"/>
      <c r="G3" s="56"/>
      <c r="H3" s="56"/>
      <c r="I3" s="56"/>
      <c r="J3" s="56"/>
      <c r="K3" s="56"/>
      <c r="L3" s="56"/>
      <c r="M3" s="56"/>
      <c r="N3" s="56"/>
      <c r="O3" s="56"/>
      <c r="P3" s="56"/>
      <c r="Q3" s="56"/>
      <c r="R3" s="56"/>
      <c r="S3" s="56"/>
    </row>
    <row r="4" spans="1:21" ht="16" thickBot="1" x14ac:dyDescent="0.25">
      <c r="A4" s="56"/>
      <c r="B4" s="56"/>
      <c r="C4" s="56"/>
      <c r="D4" s="188" t="s">
        <v>19</v>
      </c>
      <c r="E4" s="189"/>
      <c r="F4" s="189"/>
      <c r="G4" s="189" t="s">
        <v>20</v>
      </c>
      <c r="H4" s="189"/>
      <c r="I4" s="189"/>
      <c r="J4" s="189" t="s">
        <v>21</v>
      </c>
      <c r="K4" s="189"/>
      <c r="L4" s="189"/>
      <c r="M4" s="189"/>
      <c r="N4" s="189" t="s">
        <v>22</v>
      </c>
      <c r="O4" s="190"/>
      <c r="P4" s="188" t="s">
        <v>19</v>
      </c>
      <c r="Q4" s="189"/>
      <c r="R4" s="189"/>
      <c r="S4" s="189" t="s">
        <v>20</v>
      </c>
      <c r="T4" s="189"/>
      <c r="U4" s="189"/>
    </row>
    <row r="5" spans="1:21" ht="16" thickBot="1" x14ac:dyDescent="0.25">
      <c r="A5" s="56"/>
      <c r="B5" s="56"/>
      <c r="C5" s="56"/>
      <c r="D5" s="191">
        <v>2021</v>
      </c>
      <c r="E5" s="192"/>
      <c r="F5" s="192"/>
      <c r="G5" s="192"/>
      <c r="H5" s="192"/>
      <c r="I5" s="192"/>
      <c r="J5" s="192"/>
      <c r="K5" s="192"/>
      <c r="L5" s="192"/>
      <c r="M5" s="192"/>
      <c r="N5" s="192"/>
      <c r="O5" s="193"/>
      <c r="P5" s="184">
        <v>2022</v>
      </c>
      <c r="Q5" s="185"/>
      <c r="R5" s="185"/>
      <c r="S5" s="185"/>
      <c r="T5" s="185"/>
      <c r="U5" s="185"/>
    </row>
    <row r="6" spans="1:21" ht="16" thickBot="1" x14ac:dyDescent="0.25">
      <c r="A6" s="56"/>
      <c r="B6" s="56"/>
      <c r="C6" s="56"/>
      <c r="D6" s="171" t="s">
        <v>26</v>
      </c>
      <c r="E6" s="172" t="s">
        <v>27</v>
      </c>
      <c r="F6" s="172" t="s">
        <v>28</v>
      </c>
      <c r="G6" s="172" t="s">
        <v>29</v>
      </c>
      <c r="H6" s="172" t="s">
        <v>30</v>
      </c>
      <c r="I6" s="172" t="s">
        <v>31</v>
      </c>
      <c r="J6" s="172" t="s">
        <v>32</v>
      </c>
      <c r="K6" s="172" t="s">
        <v>33</v>
      </c>
      <c r="L6" s="172" t="s">
        <v>34</v>
      </c>
      <c r="M6" s="172" t="s">
        <v>23</v>
      </c>
      <c r="N6" s="172" t="s">
        <v>24</v>
      </c>
      <c r="O6" s="173" t="s">
        <v>25</v>
      </c>
      <c r="P6" s="171" t="s">
        <v>26</v>
      </c>
      <c r="Q6" s="172" t="s">
        <v>27</v>
      </c>
      <c r="R6" s="172" t="s">
        <v>28</v>
      </c>
      <c r="S6" s="172" t="s">
        <v>29</v>
      </c>
      <c r="T6" s="172" t="s">
        <v>30</v>
      </c>
      <c r="U6" s="172" t="s">
        <v>31</v>
      </c>
    </row>
    <row r="7" spans="1:21" ht="17" x14ac:dyDescent="0.2">
      <c r="A7" s="197"/>
      <c r="B7" s="83" t="str">
        <f>Budget!C15</f>
        <v>WP1 - titolo</v>
      </c>
      <c r="C7" s="57"/>
      <c r="D7" s="79"/>
      <c r="E7" s="79"/>
      <c r="F7" s="79"/>
      <c r="G7" s="69"/>
      <c r="H7" s="69"/>
      <c r="I7" s="69"/>
      <c r="J7" s="69"/>
      <c r="K7" s="69"/>
      <c r="L7" s="69"/>
      <c r="M7" s="69"/>
      <c r="N7" s="69"/>
      <c r="O7" s="69"/>
      <c r="P7" s="69"/>
      <c r="Q7" s="69"/>
      <c r="R7" s="69"/>
      <c r="S7" s="69"/>
      <c r="T7" s="69"/>
      <c r="U7" s="69"/>
    </row>
    <row r="8" spans="1:21" x14ac:dyDescent="0.2">
      <c r="A8" s="198"/>
      <c r="B8" s="176" t="s">
        <v>85</v>
      </c>
      <c r="C8" s="59"/>
      <c r="D8" s="134"/>
      <c r="E8" s="134"/>
      <c r="F8" s="177" t="s">
        <v>18</v>
      </c>
      <c r="G8" s="76"/>
      <c r="H8" s="76"/>
      <c r="I8" s="76"/>
      <c r="J8" s="76"/>
      <c r="K8" s="76"/>
      <c r="L8" s="76"/>
      <c r="M8" s="76"/>
      <c r="N8" s="76"/>
      <c r="O8" s="76"/>
      <c r="P8" s="76"/>
      <c r="Q8" s="76"/>
      <c r="R8" s="76"/>
      <c r="S8" s="76"/>
      <c r="T8" s="76"/>
      <c r="U8" s="76"/>
    </row>
    <row r="9" spans="1:21" x14ac:dyDescent="0.2">
      <c r="A9" s="198"/>
      <c r="B9" s="58"/>
      <c r="C9" s="59"/>
      <c r="D9" s="76"/>
      <c r="E9" s="76"/>
      <c r="F9" s="76"/>
      <c r="G9" s="76"/>
      <c r="H9" s="76"/>
      <c r="I9" s="76"/>
      <c r="J9" s="76"/>
      <c r="K9" s="76"/>
      <c r="L9" s="76"/>
      <c r="M9" s="76"/>
      <c r="N9" s="76"/>
      <c r="O9" s="76"/>
      <c r="P9" s="76"/>
      <c r="Q9" s="76"/>
      <c r="R9" s="76"/>
      <c r="S9" s="76"/>
      <c r="T9" s="76"/>
      <c r="U9" s="76"/>
    </row>
    <row r="10" spans="1:21" x14ac:dyDescent="0.2">
      <c r="A10" s="198"/>
      <c r="B10" s="58"/>
      <c r="C10" s="58"/>
      <c r="D10" s="76"/>
      <c r="E10" s="76"/>
      <c r="F10" s="76"/>
      <c r="G10" s="76"/>
      <c r="H10" s="76"/>
      <c r="I10" s="76"/>
      <c r="J10" s="76"/>
      <c r="K10" s="76"/>
      <c r="L10" s="76"/>
      <c r="M10" s="76"/>
      <c r="N10" s="76"/>
      <c r="O10" s="76"/>
      <c r="P10" s="76"/>
      <c r="Q10" s="76"/>
      <c r="R10" s="76"/>
      <c r="S10" s="76"/>
      <c r="T10" s="76"/>
      <c r="U10" s="76"/>
    </row>
    <row r="11" spans="1:21" ht="16" thickBot="1" x14ac:dyDescent="0.25">
      <c r="A11" s="198"/>
      <c r="B11" s="60"/>
      <c r="C11" s="61"/>
      <c r="D11" s="68"/>
      <c r="E11" s="68"/>
      <c r="F11" s="68"/>
      <c r="G11" s="68"/>
      <c r="H11" s="68"/>
      <c r="I11" s="68"/>
      <c r="J11" s="68"/>
      <c r="K11" s="68"/>
      <c r="L11" s="68"/>
      <c r="M11" s="68"/>
      <c r="N11" s="68"/>
      <c r="O11" s="68"/>
      <c r="P11" s="68"/>
      <c r="Q11" s="68"/>
      <c r="R11" s="68"/>
      <c r="S11" s="68"/>
      <c r="T11" s="68"/>
      <c r="U11" s="68"/>
    </row>
    <row r="12" spans="1:21" ht="15.5" customHeight="1" x14ac:dyDescent="0.2">
      <c r="A12" s="194"/>
      <c r="B12" s="62" t="str">
        <f>Budget!C16</f>
        <v>WP2 - titolo</v>
      </c>
      <c r="C12" s="63"/>
      <c r="D12" s="69"/>
      <c r="E12" s="69"/>
      <c r="F12" s="69"/>
      <c r="G12" s="79"/>
      <c r="H12" s="79"/>
      <c r="I12" s="79"/>
      <c r="J12" s="69"/>
      <c r="K12" s="69"/>
      <c r="L12" s="69"/>
      <c r="M12" s="69"/>
      <c r="N12" s="69"/>
      <c r="O12" s="69"/>
      <c r="P12" s="69"/>
      <c r="Q12" s="69"/>
      <c r="R12" s="69"/>
      <c r="S12" s="69"/>
      <c r="T12" s="69"/>
      <c r="U12" s="69"/>
    </row>
    <row r="13" spans="1:21" x14ac:dyDescent="0.2">
      <c r="A13" s="195"/>
      <c r="B13" s="176" t="s">
        <v>85</v>
      </c>
      <c r="C13" s="59"/>
      <c r="D13" s="77"/>
      <c r="E13" s="77"/>
      <c r="F13" s="77"/>
      <c r="G13" s="77"/>
      <c r="H13" s="77"/>
      <c r="I13" s="177" t="s">
        <v>18</v>
      </c>
      <c r="J13" s="77"/>
      <c r="K13" s="77"/>
      <c r="L13" s="77"/>
      <c r="M13" s="77"/>
      <c r="N13" s="77"/>
      <c r="O13" s="77"/>
      <c r="P13" s="77"/>
      <c r="Q13" s="77"/>
      <c r="R13" s="77"/>
      <c r="S13" s="77"/>
      <c r="T13" s="77"/>
      <c r="U13" s="77"/>
    </row>
    <row r="14" spans="1:21" x14ac:dyDescent="0.2">
      <c r="A14" s="195"/>
      <c r="B14" s="59"/>
      <c r="C14" s="64"/>
      <c r="D14" s="77"/>
      <c r="E14" s="77"/>
      <c r="F14" s="77"/>
      <c r="G14" s="77"/>
      <c r="H14" s="77"/>
      <c r="I14" s="77"/>
      <c r="J14" s="77"/>
      <c r="K14" s="77"/>
      <c r="L14" s="77"/>
      <c r="M14" s="77"/>
      <c r="N14" s="77"/>
      <c r="O14" s="77"/>
      <c r="P14" s="77"/>
      <c r="Q14" s="77"/>
      <c r="R14" s="77"/>
      <c r="S14" s="77"/>
      <c r="T14" s="77"/>
      <c r="U14" s="77"/>
    </row>
    <row r="15" spans="1:21" ht="16" thickBot="1" x14ac:dyDescent="0.25">
      <c r="A15" s="196"/>
      <c r="B15" s="82"/>
      <c r="C15" s="66"/>
      <c r="D15" s="66"/>
      <c r="E15" s="66"/>
      <c r="F15" s="66"/>
      <c r="G15" s="66"/>
      <c r="H15" s="66"/>
      <c r="I15" s="66"/>
      <c r="J15" s="66"/>
      <c r="K15" s="66"/>
      <c r="L15" s="66"/>
      <c r="M15" s="66"/>
      <c r="N15" s="66"/>
      <c r="O15" s="66"/>
      <c r="P15" s="66"/>
      <c r="Q15" s="66"/>
      <c r="R15" s="66"/>
      <c r="S15" s="66"/>
      <c r="T15" s="66"/>
      <c r="U15" s="66"/>
    </row>
    <row r="16" spans="1:21" ht="17" x14ac:dyDescent="0.2">
      <c r="A16" s="194"/>
      <c r="B16" s="84" t="str">
        <f>Budget!C17</f>
        <v>WP3   - titolo</v>
      </c>
      <c r="C16" s="59"/>
      <c r="D16" s="69"/>
      <c r="E16" s="69"/>
      <c r="F16" s="69"/>
      <c r="G16" s="69"/>
      <c r="H16" s="69"/>
      <c r="I16" s="69"/>
      <c r="J16" s="79"/>
      <c r="K16" s="79"/>
      <c r="L16" s="79"/>
      <c r="M16" s="155"/>
      <c r="N16" s="155"/>
      <c r="O16" s="155"/>
      <c r="P16" s="155"/>
      <c r="Q16" s="155"/>
      <c r="R16" s="155"/>
      <c r="S16" s="155"/>
      <c r="T16" s="69"/>
      <c r="U16" s="69"/>
    </row>
    <row r="17" spans="1:21" x14ac:dyDescent="0.2">
      <c r="A17" s="195"/>
      <c r="B17" s="176" t="s">
        <v>85</v>
      </c>
      <c r="C17" s="59"/>
      <c r="D17" s="77"/>
      <c r="E17" s="77"/>
      <c r="F17" s="77"/>
      <c r="G17" s="77"/>
      <c r="H17" s="77"/>
      <c r="I17" s="77"/>
      <c r="J17" s="77"/>
      <c r="K17" s="77"/>
      <c r="L17" s="77"/>
      <c r="M17" s="77"/>
      <c r="N17" s="77"/>
      <c r="O17" s="177" t="s">
        <v>18</v>
      </c>
      <c r="P17" s="77"/>
      <c r="Q17" s="77"/>
      <c r="R17" s="77"/>
      <c r="S17" s="177" t="s">
        <v>18</v>
      </c>
      <c r="T17" s="77"/>
    </row>
    <row r="18" spans="1:21" x14ac:dyDescent="0.2">
      <c r="A18" s="195"/>
      <c r="B18" s="64"/>
      <c r="C18" s="64"/>
      <c r="D18" s="77"/>
      <c r="E18" s="77"/>
      <c r="F18" s="77"/>
      <c r="G18" s="77"/>
      <c r="H18" s="77"/>
      <c r="I18" s="77"/>
      <c r="J18" s="77"/>
      <c r="K18" s="77"/>
      <c r="L18" s="77"/>
      <c r="M18" s="77"/>
      <c r="N18" s="77"/>
      <c r="O18" s="77"/>
      <c r="P18" s="77"/>
      <c r="Q18" s="77"/>
      <c r="R18" s="77"/>
      <c r="S18" s="77"/>
      <c r="T18" s="77"/>
    </row>
    <row r="19" spans="1:21" ht="16" thickBot="1" x14ac:dyDescent="0.25">
      <c r="A19" s="196"/>
      <c r="B19" s="64"/>
      <c r="C19" s="64"/>
      <c r="D19" s="66"/>
      <c r="E19" s="66"/>
      <c r="F19" s="66"/>
      <c r="G19" s="66"/>
      <c r="H19" s="66"/>
      <c r="I19" s="66"/>
      <c r="J19" s="66"/>
      <c r="K19" s="66"/>
      <c r="L19" s="66"/>
      <c r="M19" s="66"/>
      <c r="N19" s="66"/>
      <c r="O19" s="66"/>
      <c r="P19" s="66"/>
      <c r="Q19" s="66"/>
      <c r="R19" s="66"/>
      <c r="S19" s="66"/>
      <c r="T19" s="66"/>
      <c r="U19" s="78"/>
    </row>
    <row r="20" spans="1:21" ht="16" x14ac:dyDescent="0.2">
      <c r="A20" s="197"/>
      <c r="B20" s="62" t="str">
        <f>Budget!C18</f>
        <v>WP4   - titolo</v>
      </c>
      <c r="C20" s="63"/>
      <c r="D20" s="69"/>
      <c r="E20" s="69"/>
      <c r="F20" s="69"/>
      <c r="G20" s="69"/>
      <c r="H20" s="69"/>
      <c r="I20" s="69"/>
      <c r="J20" s="69"/>
      <c r="K20" s="69"/>
      <c r="L20" s="69"/>
      <c r="M20" s="69"/>
      <c r="N20" s="69"/>
      <c r="O20" s="69"/>
      <c r="P20" s="69"/>
      <c r="Q20" s="69"/>
      <c r="R20" s="69"/>
      <c r="S20" s="69"/>
      <c r="T20" s="155"/>
      <c r="U20" s="155"/>
    </row>
    <row r="21" spans="1:21" x14ac:dyDescent="0.2">
      <c r="A21" s="198"/>
      <c r="B21" s="176" t="s">
        <v>85</v>
      </c>
      <c r="C21" s="59"/>
      <c r="D21" s="76"/>
      <c r="E21" s="76"/>
      <c r="F21" s="76"/>
      <c r="G21" s="76"/>
      <c r="H21" s="76"/>
      <c r="I21" s="76"/>
      <c r="J21" s="76"/>
      <c r="K21" s="76"/>
      <c r="L21" s="76"/>
      <c r="M21" s="76"/>
      <c r="N21" s="76"/>
      <c r="O21" s="76"/>
      <c r="P21" s="76"/>
      <c r="Q21" s="76"/>
      <c r="R21" s="76"/>
      <c r="S21" s="76"/>
      <c r="T21" s="76"/>
      <c r="U21" s="177" t="s">
        <v>18</v>
      </c>
    </row>
    <row r="22" spans="1:21" x14ac:dyDescent="0.2">
      <c r="A22" s="198"/>
      <c r="B22" s="58"/>
      <c r="C22" s="58"/>
      <c r="D22" s="76"/>
      <c r="E22" s="76"/>
      <c r="F22" s="76"/>
      <c r="G22" s="76"/>
      <c r="H22" s="76"/>
      <c r="I22" s="76"/>
      <c r="J22" s="76"/>
      <c r="K22" s="76"/>
      <c r="L22" s="76"/>
      <c r="M22" s="76"/>
      <c r="N22" s="76"/>
      <c r="O22" s="76"/>
      <c r="P22" s="76"/>
      <c r="Q22" s="76"/>
      <c r="R22" s="76"/>
      <c r="S22" s="76"/>
      <c r="T22" s="76"/>
      <c r="U22" s="76"/>
    </row>
    <row r="23" spans="1:21" x14ac:dyDescent="0.2">
      <c r="A23" s="198"/>
      <c r="B23" s="64"/>
      <c r="C23" s="65"/>
      <c r="D23" s="76"/>
      <c r="E23" s="76"/>
      <c r="F23" s="76"/>
      <c r="G23" s="76"/>
      <c r="H23" s="76"/>
      <c r="I23" s="76"/>
      <c r="J23" s="76"/>
      <c r="K23" s="76"/>
      <c r="L23" s="76"/>
      <c r="M23" s="76"/>
      <c r="N23" s="76"/>
      <c r="O23" s="76"/>
      <c r="P23" s="76"/>
      <c r="Q23" s="76"/>
      <c r="R23" s="76"/>
      <c r="S23" s="76"/>
      <c r="T23" s="76"/>
      <c r="U23" s="76"/>
    </row>
    <row r="24" spans="1:21" ht="16" thickBot="1" x14ac:dyDescent="0.25">
      <c r="A24" s="198"/>
      <c r="B24" s="59"/>
      <c r="C24" s="70"/>
      <c r="D24" s="68"/>
      <c r="E24" s="68"/>
      <c r="F24" s="68"/>
      <c r="G24" s="68"/>
      <c r="H24" s="68"/>
      <c r="I24" s="68"/>
      <c r="J24" s="68"/>
      <c r="K24" s="68"/>
      <c r="L24" s="68"/>
      <c r="M24" s="68"/>
      <c r="N24" s="68"/>
      <c r="O24" s="68"/>
      <c r="P24" s="68"/>
      <c r="Q24" s="68"/>
      <c r="R24" s="68"/>
      <c r="S24" s="68"/>
      <c r="T24" s="68"/>
      <c r="U24" s="68"/>
    </row>
    <row r="25" spans="1:21" ht="16" x14ac:dyDescent="0.2">
      <c r="A25" s="194"/>
      <c r="B25" s="72">
        <f>Budget!C19</f>
        <v>0</v>
      </c>
      <c r="C25" s="73"/>
      <c r="D25" s="69"/>
      <c r="E25" s="69"/>
      <c r="F25" s="69"/>
      <c r="G25" s="69"/>
      <c r="H25" s="69"/>
      <c r="I25" s="69"/>
      <c r="J25" s="69"/>
      <c r="K25" s="69"/>
      <c r="L25" s="69"/>
      <c r="M25" s="69"/>
      <c r="N25" s="69"/>
      <c r="O25" s="69"/>
      <c r="P25" s="69"/>
      <c r="Q25" s="69"/>
      <c r="R25" s="69"/>
      <c r="S25" s="69"/>
      <c r="T25" s="69"/>
      <c r="U25" s="69"/>
    </row>
    <row r="26" spans="1:21" x14ac:dyDescent="0.2">
      <c r="A26" s="195"/>
      <c r="B26" s="58"/>
      <c r="C26" s="75"/>
      <c r="D26" s="76"/>
      <c r="E26" s="76"/>
      <c r="F26" s="76"/>
      <c r="G26" s="76"/>
      <c r="H26" s="76"/>
      <c r="I26" s="76"/>
      <c r="J26" s="76"/>
      <c r="K26" s="76"/>
      <c r="L26" s="76"/>
      <c r="M26" s="76"/>
      <c r="N26" s="76"/>
      <c r="O26" s="76"/>
      <c r="P26" s="76"/>
      <c r="Q26" s="76"/>
      <c r="R26" s="76"/>
      <c r="S26" s="76"/>
      <c r="T26" s="76"/>
      <c r="U26" s="76"/>
    </row>
    <row r="27" spans="1:21" x14ac:dyDescent="0.2">
      <c r="A27" s="195"/>
      <c r="B27" s="58"/>
      <c r="C27" s="67"/>
      <c r="D27" s="76"/>
      <c r="E27" s="76"/>
      <c r="F27" s="76"/>
      <c r="G27" s="76"/>
      <c r="H27" s="76"/>
      <c r="I27" s="76"/>
      <c r="J27" s="76"/>
      <c r="K27" s="76"/>
      <c r="L27" s="76"/>
      <c r="M27" s="76"/>
      <c r="N27" s="76"/>
      <c r="O27" s="76"/>
      <c r="P27" s="76"/>
      <c r="Q27" s="76"/>
      <c r="R27" s="76"/>
      <c r="S27" s="76"/>
      <c r="T27" s="76"/>
      <c r="U27" s="76"/>
    </row>
    <row r="28" spans="1:21" ht="16" thickBot="1" x14ac:dyDescent="0.25">
      <c r="A28" s="196"/>
      <c r="B28" s="61"/>
      <c r="C28" s="61"/>
      <c r="D28" s="68"/>
      <c r="E28" s="68"/>
      <c r="F28" s="68"/>
      <c r="G28" s="68"/>
      <c r="H28" s="68"/>
      <c r="I28" s="68"/>
      <c r="J28" s="68"/>
      <c r="K28" s="68"/>
      <c r="L28" s="68"/>
      <c r="M28" s="68"/>
      <c r="N28" s="68"/>
      <c r="O28" s="68"/>
      <c r="P28" s="68"/>
      <c r="Q28" s="68"/>
      <c r="R28" s="68"/>
      <c r="S28" s="68"/>
      <c r="T28" s="68"/>
      <c r="U28" s="68"/>
    </row>
    <row r="29" spans="1:21" x14ac:dyDescent="0.2">
      <c r="A29" s="56"/>
      <c r="B29" s="56"/>
      <c r="C29" s="58"/>
      <c r="D29" s="71"/>
      <c r="E29" s="71"/>
      <c r="F29" s="71"/>
      <c r="G29" s="71"/>
      <c r="H29" s="71"/>
      <c r="I29" s="71"/>
      <c r="J29" s="71"/>
      <c r="K29" s="71"/>
      <c r="L29" s="71"/>
      <c r="M29" s="71"/>
      <c r="N29" s="56"/>
      <c r="O29" s="56"/>
      <c r="P29" s="56"/>
      <c r="Q29" s="56"/>
      <c r="R29" s="56"/>
      <c r="S29" s="56"/>
    </row>
    <row r="30" spans="1:21" x14ac:dyDescent="0.2">
      <c r="A30" s="56"/>
      <c r="B30" s="56"/>
      <c r="C30" s="56"/>
      <c r="D30" s="71"/>
      <c r="E30" s="71"/>
      <c r="F30" s="71"/>
      <c r="G30" s="71"/>
      <c r="H30" s="71"/>
      <c r="I30" s="71"/>
      <c r="J30" s="71"/>
      <c r="K30" s="71"/>
      <c r="L30" s="71"/>
      <c r="M30" s="71"/>
      <c r="N30" s="56"/>
      <c r="O30" s="56"/>
      <c r="P30" s="56"/>
      <c r="Q30" s="56"/>
      <c r="R30" s="56"/>
      <c r="S30" s="56"/>
    </row>
    <row r="31" spans="1:21" ht="16" x14ac:dyDescent="0.2">
      <c r="A31" s="56"/>
      <c r="B31" s="56"/>
      <c r="C31" s="56"/>
      <c r="D31" s="71"/>
      <c r="E31" s="71"/>
      <c r="F31" s="71"/>
      <c r="G31" s="56"/>
      <c r="H31" s="56"/>
      <c r="I31" s="74"/>
      <c r="J31" s="71"/>
      <c r="K31" s="71"/>
      <c r="L31" s="71"/>
      <c r="M31" s="71"/>
      <c r="N31" s="71"/>
      <c r="O31" s="71"/>
      <c r="P31" s="71"/>
      <c r="Q31" s="71"/>
      <c r="R31" s="71"/>
      <c r="S31" s="71"/>
    </row>
    <row r="32" spans="1:21" ht="16" x14ac:dyDescent="0.2">
      <c r="A32" s="56"/>
      <c r="B32" s="56"/>
      <c r="C32" s="56"/>
      <c r="D32" s="56"/>
      <c r="E32" s="56"/>
      <c r="F32" s="56"/>
      <c r="H32" s="56"/>
      <c r="I32" s="74"/>
      <c r="J32" s="56"/>
      <c r="K32" s="56"/>
      <c r="L32" s="56"/>
      <c r="M32" s="56"/>
      <c r="N32" s="56"/>
      <c r="O32" s="56"/>
      <c r="P32" s="56"/>
      <c r="Q32" s="56"/>
      <c r="R32" s="56"/>
      <c r="S32" s="56"/>
    </row>
  </sheetData>
  <mergeCells count="14">
    <mergeCell ref="D2:S2"/>
    <mergeCell ref="D4:F4"/>
    <mergeCell ref="G4:I4"/>
    <mergeCell ref="J4:M4"/>
    <mergeCell ref="N4:O4"/>
    <mergeCell ref="P4:R4"/>
    <mergeCell ref="S4:U4"/>
    <mergeCell ref="D5:O5"/>
    <mergeCell ref="A25:A28"/>
    <mergeCell ref="A20:A24"/>
    <mergeCell ref="A7:A11"/>
    <mergeCell ref="P5:U5"/>
    <mergeCell ref="A12:A15"/>
    <mergeCell ref="A16:A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70"/>
  <sheetViews>
    <sheetView zoomScale="90" zoomScaleNormal="90" workbookViewId="0">
      <selection activeCell="J2" sqref="J2:Y2"/>
    </sheetView>
  </sheetViews>
  <sheetFormatPr baseColWidth="10" defaultColWidth="8.83203125" defaultRowHeight="15" x14ac:dyDescent="0.2"/>
  <cols>
    <col min="2" max="2" width="65.6640625" bestFit="1" customWidth="1"/>
    <col min="3" max="3" width="4" style="99" bestFit="1" customWidth="1"/>
    <col min="4" max="4" width="6.6640625" style="99" customWidth="1"/>
    <col min="5" max="5" width="8.1640625" style="99" bestFit="1" customWidth="1"/>
    <col min="6" max="6" width="9.83203125" style="99" customWidth="1"/>
    <col min="7" max="7" width="11.5" style="99" bestFit="1" customWidth="1"/>
    <col min="8" max="8" width="8.33203125" style="99" customWidth="1"/>
    <col min="9" max="9" width="1.33203125" customWidth="1"/>
    <col min="10" max="10" width="3.5" bestFit="1" customWidth="1"/>
    <col min="11" max="11" width="3.6640625" bestFit="1" customWidth="1"/>
    <col min="12" max="12" width="2.83203125" bestFit="1" customWidth="1"/>
    <col min="13" max="13" width="3.5" bestFit="1" customWidth="1"/>
    <col min="14" max="14" width="3.1640625" bestFit="1" customWidth="1"/>
    <col min="15" max="15" width="3.6640625" bestFit="1" customWidth="1"/>
    <col min="16" max="16" width="3.33203125" bestFit="1" customWidth="1"/>
    <col min="17" max="17" width="3.83203125" bestFit="1" customWidth="1"/>
    <col min="18" max="19" width="3.1640625" bestFit="1" customWidth="1"/>
    <col min="20" max="20" width="3.5" bestFit="1" customWidth="1"/>
    <col min="21" max="21" width="3" bestFit="1" customWidth="1"/>
    <col min="22" max="22" width="3.1640625" bestFit="1" customWidth="1"/>
    <col min="23" max="23" width="3.6640625" bestFit="1" customWidth="1"/>
    <col min="24" max="24" width="2.83203125" bestFit="1" customWidth="1"/>
    <col min="25" max="25" width="3.1640625" bestFit="1" customWidth="1"/>
    <col min="26" max="26" width="3.83203125" bestFit="1" customWidth="1"/>
    <col min="27" max="27" width="3" bestFit="1" customWidth="1"/>
    <col min="31" max="31" width="6.5" bestFit="1" customWidth="1"/>
    <col min="36" max="36" width="22.6640625" bestFit="1" customWidth="1"/>
    <col min="37" max="37" width="8.5" bestFit="1" customWidth="1"/>
    <col min="38" max="38" width="11" bestFit="1" customWidth="1"/>
    <col min="39" max="39" width="6.6640625" bestFit="1" customWidth="1"/>
  </cols>
  <sheetData>
    <row r="1" spans="1:39" x14ac:dyDescent="0.2">
      <c r="AJ1" s="200" t="s">
        <v>60</v>
      </c>
      <c r="AK1" s="202" t="s">
        <v>61</v>
      </c>
      <c r="AL1" s="203"/>
      <c r="AM1" s="204"/>
    </row>
    <row r="2" spans="1:39" ht="24" x14ac:dyDescent="0.3">
      <c r="A2" s="56"/>
      <c r="B2" s="56"/>
      <c r="C2" s="89"/>
      <c r="D2" s="89"/>
      <c r="E2" s="89"/>
      <c r="F2" s="90" t="s">
        <v>53</v>
      </c>
      <c r="G2" s="90" t="s">
        <v>54</v>
      </c>
      <c r="H2" s="90" t="s">
        <v>58</v>
      </c>
      <c r="I2" s="56"/>
      <c r="J2" s="186">
        <f>Budget!C3</f>
        <v>0</v>
      </c>
      <c r="K2" s="187"/>
      <c r="L2" s="187"/>
      <c r="M2" s="187"/>
      <c r="N2" s="187"/>
      <c r="O2" s="187"/>
      <c r="P2" s="187"/>
      <c r="Q2" s="187"/>
      <c r="R2" s="187"/>
      <c r="S2" s="187"/>
      <c r="T2" s="187"/>
      <c r="U2" s="187"/>
      <c r="V2" s="187"/>
      <c r="W2" s="187"/>
      <c r="X2" s="187"/>
      <c r="Y2" s="187"/>
      <c r="AC2" s="86"/>
      <c r="AD2" s="156" t="s">
        <v>41</v>
      </c>
      <c r="AE2">
        <f>AF2/8</f>
        <v>215</v>
      </c>
      <c r="AF2" s="87">
        <v>1720</v>
      </c>
      <c r="AG2" s="88" t="s">
        <v>42</v>
      </c>
      <c r="AJ2" s="201"/>
      <c r="AK2" s="127" t="s">
        <v>62</v>
      </c>
      <c r="AL2" s="127" t="s">
        <v>63</v>
      </c>
      <c r="AM2" s="127" t="s">
        <v>64</v>
      </c>
    </row>
    <row r="3" spans="1:39" ht="16" thickBot="1" x14ac:dyDescent="0.25">
      <c r="A3" s="56"/>
      <c r="B3" s="85" t="s">
        <v>52</v>
      </c>
      <c r="C3" s="90"/>
      <c r="D3" s="90"/>
      <c r="E3" s="90"/>
      <c r="F3" s="118">
        <f>SUM(F4:F5)</f>
        <v>56.3</v>
      </c>
      <c r="G3" s="118">
        <f>SUM(G4:G5)</f>
        <v>8069.666666666667</v>
      </c>
      <c r="H3" s="130">
        <f>SUM(H4:H5)</f>
        <v>0</v>
      </c>
      <c r="I3" s="56"/>
      <c r="J3" s="56"/>
      <c r="K3" s="56"/>
      <c r="L3" s="56"/>
      <c r="M3" s="56"/>
      <c r="N3" s="56"/>
      <c r="O3" s="56"/>
      <c r="P3" s="56"/>
      <c r="Q3" s="56"/>
      <c r="R3" s="56"/>
      <c r="S3" s="56"/>
      <c r="T3" s="56"/>
      <c r="U3" s="56"/>
      <c r="V3" s="56"/>
      <c r="W3" s="56"/>
      <c r="X3" s="56"/>
      <c r="Y3" s="56"/>
      <c r="AC3" s="86"/>
      <c r="AD3" s="156" t="s">
        <v>48</v>
      </c>
      <c r="AE3" s="102">
        <f>AE2/12</f>
        <v>17.916666666666668</v>
      </c>
      <c r="AJ3" s="128" t="s">
        <v>65</v>
      </c>
      <c r="AK3" s="129">
        <v>75</v>
      </c>
      <c r="AL3" s="129">
        <v>73</v>
      </c>
      <c r="AM3" s="129">
        <v>55</v>
      </c>
    </row>
    <row r="4" spans="1:39" ht="16" thickBot="1" x14ac:dyDescent="0.25">
      <c r="A4" s="56"/>
      <c r="B4" s="85" t="s">
        <v>51</v>
      </c>
      <c r="C4" s="89"/>
      <c r="D4" s="89"/>
      <c r="E4" s="89"/>
      <c r="F4" s="117">
        <f>F8+F20+F32+F41</f>
        <v>23.299999999999997</v>
      </c>
      <c r="G4" s="117">
        <f>G8+G20+G32+G41</f>
        <v>3339.666666666667</v>
      </c>
      <c r="H4" s="131">
        <f>H8+H20+H32+H41</f>
        <v>0</v>
      </c>
      <c r="I4" s="56"/>
      <c r="J4" s="188" t="s">
        <v>19</v>
      </c>
      <c r="K4" s="189"/>
      <c r="L4" s="189"/>
      <c r="M4" s="189" t="s">
        <v>20</v>
      </c>
      <c r="N4" s="189"/>
      <c r="O4" s="189"/>
      <c r="P4" s="189" t="s">
        <v>21</v>
      </c>
      <c r="Q4" s="189"/>
      <c r="R4" s="189"/>
      <c r="S4" s="189" t="s">
        <v>22</v>
      </c>
      <c r="T4" s="189"/>
      <c r="U4" s="190"/>
      <c r="V4" s="188" t="s">
        <v>19</v>
      </c>
      <c r="W4" s="189"/>
      <c r="X4" s="189"/>
      <c r="Y4" s="189" t="s">
        <v>20</v>
      </c>
      <c r="Z4" s="189"/>
      <c r="AA4" s="189"/>
      <c r="AC4" s="86"/>
      <c r="AD4" s="156" t="s">
        <v>43</v>
      </c>
      <c r="AE4">
        <f>AE2*8</f>
        <v>1720</v>
      </c>
      <c r="AJ4" s="128" t="s">
        <v>66</v>
      </c>
      <c r="AK4" s="129">
        <v>43</v>
      </c>
      <c r="AL4" s="129">
        <v>48</v>
      </c>
      <c r="AM4" s="129">
        <v>33</v>
      </c>
    </row>
    <row r="5" spans="1:39" ht="16" thickBot="1" x14ac:dyDescent="0.25">
      <c r="A5" s="56"/>
      <c r="B5" s="116" t="s">
        <v>50</v>
      </c>
      <c r="C5" s="89"/>
      <c r="D5" s="89"/>
      <c r="E5" s="89"/>
      <c r="F5" s="119">
        <f>F13+F25+F37+F46</f>
        <v>33</v>
      </c>
      <c r="G5" s="89">
        <f>G13+G25+G37+G46</f>
        <v>4730</v>
      </c>
      <c r="H5" s="132">
        <f>H13+H25+H37+H46</f>
        <v>0</v>
      </c>
      <c r="I5" s="56"/>
      <c r="J5" s="191">
        <v>2021</v>
      </c>
      <c r="K5" s="192"/>
      <c r="L5" s="192"/>
      <c r="M5" s="192"/>
      <c r="N5" s="192"/>
      <c r="O5" s="192"/>
      <c r="P5" s="192"/>
      <c r="Q5" s="192"/>
      <c r="R5" s="192"/>
      <c r="S5" s="192"/>
      <c r="T5" s="192"/>
      <c r="U5" s="193"/>
      <c r="V5" s="184">
        <v>2022</v>
      </c>
      <c r="W5" s="185"/>
      <c r="X5" s="185"/>
      <c r="Y5" s="185"/>
      <c r="Z5" s="185"/>
      <c r="AA5" s="185"/>
      <c r="AC5" s="86"/>
      <c r="AD5" s="156" t="s">
        <v>49</v>
      </c>
      <c r="AE5" s="102">
        <f>AE3*8</f>
        <v>143.33333333333334</v>
      </c>
      <c r="AJ5" s="128" t="s">
        <v>67</v>
      </c>
      <c r="AK5" s="129">
        <v>27</v>
      </c>
      <c r="AL5" s="129">
        <v>31</v>
      </c>
      <c r="AM5" s="129">
        <v>29</v>
      </c>
    </row>
    <row r="6" spans="1:39" ht="46" thickBot="1" x14ac:dyDescent="0.25">
      <c r="A6" s="56"/>
      <c r="B6" s="56"/>
      <c r="C6" s="90" t="s">
        <v>44</v>
      </c>
      <c r="D6" s="122" t="s">
        <v>57</v>
      </c>
      <c r="E6" s="100" t="s">
        <v>40</v>
      </c>
      <c r="F6" s="100" t="s">
        <v>56</v>
      </c>
      <c r="G6" s="100" t="s">
        <v>47</v>
      </c>
      <c r="H6" s="100" t="s">
        <v>59</v>
      </c>
      <c r="I6" s="56"/>
      <c r="J6" s="171" t="s">
        <v>26</v>
      </c>
      <c r="K6" s="172" t="s">
        <v>27</v>
      </c>
      <c r="L6" s="172" t="s">
        <v>28</v>
      </c>
      <c r="M6" s="172" t="s">
        <v>29</v>
      </c>
      <c r="N6" s="172" t="s">
        <v>30</v>
      </c>
      <c r="O6" s="172" t="s">
        <v>31</v>
      </c>
      <c r="P6" s="172" t="s">
        <v>32</v>
      </c>
      <c r="Q6" s="172" t="s">
        <v>33</v>
      </c>
      <c r="R6" s="172" t="s">
        <v>34</v>
      </c>
      <c r="S6" s="172" t="s">
        <v>23</v>
      </c>
      <c r="T6" s="172" t="s">
        <v>24</v>
      </c>
      <c r="U6" s="173" t="s">
        <v>25</v>
      </c>
      <c r="V6" s="171" t="s">
        <v>26</v>
      </c>
      <c r="W6" s="172" t="s">
        <v>27</v>
      </c>
      <c r="X6" s="172" t="s">
        <v>28</v>
      </c>
      <c r="Y6" s="172" t="s">
        <v>29</v>
      </c>
      <c r="Z6" s="172" t="s">
        <v>30</v>
      </c>
      <c r="AA6" s="172" t="s">
        <v>31</v>
      </c>
      <c r="AJ6" s="199" t="s">
        <v>68</v>
      </c>
      <c r="AK6" s="199"/>
      <c r="AL6" s="199"/>
      <c r="AM6" s="199"/>
    </row>
    <row r="7" spans="1:39" ht="30.5" customHeight="1" x14ac:dyDescent="0.2">
      <c r="A7" s="197"/>
      <c r="B7" s="83" t="str">
        <f>Budget!C15</f>
        <v>WP1 - titolo</v>
      </c>
      <c r="C7" s="91"/>
      <c r="D7" s="91"/>
      <c r="E7" s="91"/>
      <c r="F7" s="111">
        <f>F8+F13</f>
        <v>8.1000000000000014</v>
      </c>
      <c r="G7" s="106">
        <f>G8+G13</f>
        <v>1161</v>
      </c>
      <c r="H7" s="123">
        <f>H8+H13</f>
        <v>0</v>
      </c>
      <c r="I7" s="57"/>
      <c r="J7" s="79"/>
      <c r="K7" s="79"/>
      <c r="L7" s="79"/>
      <c r="M7" s="69"/>
      <c r="N7" s="69"/>
      <c r="O7" s="69"/>
      <c r="P7" s="69"/>
      <c r="Q7" s="69"/>
      <c r="R7" s="69"/>
      <c r="S7" s="69"/>
      <c r="T7" s="69"/>
      <c r="U7" s="69"/>
      <c r="V7" s="69"/>
      <c r="W7" s="69"/>
      <c r="X7" s="69"/>
      <c r="Y7" s="69"/>
      <c r="Z7" s="69"/>
      <c r="AA7" s="69"/>
    </row>
    <row r="8" spans="1:39" ht="16" x14ac:dyDescent="0.2">
      <c r="A8" s="198"/>
      <c r="B8" s="107" t="s">
        <v>51</v>
      </c>
      <c r="C8" s="108"/>
      <c r="D8" s="108"/>
      <c r="E8" s="108"/>
      <c r="F8" s="115">
        <f>SUM(F9:F12)</f>
        <v>5.1000000000000005</v>
      </c>
      <c r="G8" s="110">
        <f>SUM(G9:G12)</f>
        <v>731</v>
      </c>
      <c r="H8" s="124">
        <f>SUM(H9:H12)</f>
        <v>0</v>
      </c>
      <c r="I8" s="109"/>
      <c r="J8" s="76"/>
      <c r="K8" s="76"/>
      <c r="L8" s="76"/>
      <c r="M8" s="76"/>
      <c r="N8" s="76"/>
      <c r="O8" s="76"/>
      <c r="P8" s="76"/>
      <c r="Q8" s="76"/>
      <c r="R8" s="76"/>
      <c r="S8" s="76"/>
      <c r="T8" s="76"/>
      <c r="U8" s="76"/>
      <c r="V8" s="76"/>
      <c r="W8" s="76"/>
      <c r="X8" s="76"/>
      <c r="Y8" s="76"/>
      <c r="Z8" s="76"/>
      <c r="AA8" s="76"/>
    </row>
    <row r="9" spans="1:39" x14ac:dyDescent="0.2">
      <c r="A9" s="198"/>
      <c r="B9" s="176" t="s">
        <v>87</v>
      </c>
      <c r="C9" s="92" t="s">
        <v>45</v>
      </c>
      <c r="D9" s="92"/>
      <c r="E9" s="101">
        <v>0.35</v>
      </c>
      <c r="F9" s="104">
        <f>COUNTIF(I9:Z9,"=X")*E9</f>
        <v>1.0499999999999998</v>
      </c>
      <c r="G9" s="104">
        <f>COUNTIF(J9:AA9,"=X")*E9*$AE$5</f>
        <v>150.49999999999997</v>
      </c>
      <c r="H9" s="125">
        <f>G9*D9</f>
        <v>0</v>
      </c>
      <c r="I9" s="59"/>
      <c r="J9" s="174" t="s">
        <v>18</v>
      </c>
      <c r="K9" s="174" t="s">
        <v>18</v>
      </c>
      <c r="L9" s="174" t="s">
        <v>18</v>
      </c>
      <c r="M9" s="76"/>
      <c r="N9" s="76"/>
      <c r="O9" s="76"/>
      <c r="P9" s="76"/>
      <c r="Q9" s="76"/>
      <c r="R9" s="76"/>
      <c r="S9" s="76"/>
      <c r="T9" s="76"/>
      <c r="U9" s="76"/>
      <c r="V9" s="76"/>
      <c r="W9" s="76"/>
      <c r="X9" s="76"/>
      <c r="Y9" s="76"/>
      <c r="Z9" s="76"/>
      <c r="AA9" s="76"/>
    </row>
    <row r="10" spans="1:39" x14ac:dyDescent="0.2">
      <c r="A10" s="198"/>
      <c r="B10" s="176" t="s">
        <v>88</v>
      </c>
      <c r="C10" s="92" t="s">
        <v>45</v>
      </c>
      <c r="D10" s="92"/>
      <c r="E10" s="101">
        <v>0.4</v>
      </c>
      <c r="F10" s="104">
        <f>COUNTIF(I10:Z10,"=X")*E10</f>
        <v>1.2000000000000002</v>
      </c>
      <c r="G10" s="104">
        <f>COUNTIF(J10:AA10,"=X")*E10*$AE$5</f>
        <v>172.00000000000003</v>
      </c>
      <c r="H10" s="125">
        <f>G10*D10</f>
        <v>0</v>
      </c>
      <c r="I10" s="59"/>
      <c r="J10" s="174" t="s">
        <v>18</v>
      </c>
      <c r="K10" s="174" t="s">
        <v>18</v>
      </c>
      <c r="L10" s="174" t="s">
        <v>18</v>
      </c>
      <c r="M10" s="76"/>
      <c r="N10" s="76"/>
      <c r="O10" s="76"/>
      <c r="P10" s="76"/>
      <c r="Q10" s="76"/>
      <c r="R10" s="76"/>
      <c r="S10" s="76"/>
      <c r="T10" s="76"/>
      <c r="U10" s="76"/>
      <c r="V10" s="76"/>
      <c r="W10" s="76"/>
      <c r="X10" s="76"/>
      <c r="Y10" s="76"/>
      <c r="Z10" s="76"/>
      <c r="AA10" s="76"/>
    </row>
    <row r="11" spans="1:39" x14ac:dyDescent="0.2">
      <c r="A11" s="198"/>
      <c r="B11" s="176" t="s">
        <v>89</v>
      </c>
      <c r="C11" s="92" t="s">
        <v>45</v>
      </c>
      <c r="D11" s="92"/>
      <c r="E11" s="101">
        <v>0.4</v>
      </c>
      <c r="F11" s="104">
        <f>COUNTIF(I11:Z11,"=X")*E11</f>
        <v>1.2000000000000002</v>
      </c>
      <c r="G11" s="104">
        <f>COUNTIF(J11:AA11,"=X")*E11*$AE$5</f>
        <v>172.00000000000003</v>
      </c>
      <c r="H11" s="125">
        <f>G11*D11</f>
        <v>0</v>
      </c>
      <c r="I11" s="58"/>
      <c r="J11" s="174" t="s">
        <v>18</v>
      </c>
      <c r="K11" s="174" t="s">
        <v>18</v>
      </c>
      <c r="L11" s="174" t="s">
        <v>18</v>
      </c>
      <c r="M11" s="76"/>
      <c r="N11" s="76"/>
      <c r="O11" s="76"/>
      <c r="P11" s="76"/>
      <c r="Q11" s="76"/>
      <c r="R11" s="107"/>
      <c r="S11" s="76"/>
      <c r="T11" s="76"/>
      <c r="U11" s="76"/>
      <c r="V11" s="76"/>
      <c r="W11" s="76"/>
      <c r="X11" s="76"/>
      <c r="Y11" s="76"/>
      <c r="Z11" s="76"/>
      <c r="AA11" s="76"/>
    </row>
    <row r="12" spans="1:39" x14ac:dyDescent="0.2">
      <c r="A12" s="198"/>
      <c r="B12" s="176" t="s">
        <v>90</v>
      </c>
      <c r="C12" s="92" t="s">
        <v>45</v>
      </c>
      <c r="D12" s="92"/>
      <c r="E12" s="101">
        <v>0.55000000000000004</v>
      </c>
      <c r="F12" s="104">
        <f>COUNTIF(I12:Z12,"=X")*E12</f>
        <v>1.6500000000000001</v>
      </c>
      <c r="G12" s="104">
        <f>COUNTIF(J12:AA12,"=X")*E12*$AE$5</f>
        <v>236.50000000000003</v>
      </c>
      <c r="H12" s="125">
        <f>G12*D12</f>
        <v>0</v>
      </c>
      <c r="I12" s="58"/>
      <c r="J12" s="174" t="s">
        <v>18</v>
      </c>
      <c r="K12" s="174" t="s">
        <v>18</v>
      </c>
      <c r="L12" s="174" t="s">
        <v>18</v>
      </c>
      <c r="M12" s="76"/>
      <c r="N12" s="76"/>
      <c r="O12" s="76"/>
      <c r="P12" s="76"/>
      <c r="Q12" s="76"/>
      <c r="R12" s="76"/>
      <c r="S12" s="76"/>
      <c r="T12" s="76"/>
      <c r="U12" s="76"/>
      <c r="V12" s="76"/>
      <c r="W12" s="76"/>
      <c r="X12" s="76"/>
      <c r="Y12" s="76"/>
      <c r="Z12" s="76"/>
      <c r="AA12" s="76"/>
    </row>
    <row r="13" spans="1:39" x14ac:dyDescent="0.2">
      <c r="A13" s="198"/>
      <c r="B13" s="107" t="s">
        <v>50</v>
      </c>
      <c r="C13" s="92"/>
      <c r="D13" s="92"/>
      <c r="E13" s="92"/>
      <c r="F13" s="115">
        <f>SUM(F14:F18)</f>
        <v>3.0000000000000004</v>
      </c>
      <c r="G13" s="120">
        <f>SUM(G14:G18)</f>
        <v>430.00000000000006</v>
      </c>
      <c r="H13" s="124">
        <f>SUM(H14:H18)</f>
        <v>0</v>
      </c>
      <c r="I13" s="58"/>
      <c r="J13" s="76"/>
      <c r="K13" s="76"/>
      <c r="L13" s="76"/>
      <c r="M13" s="76"/>
      <c r="N13" s="76"/>
      <c r="O13" s="76"/>
      <c r="P13" s="76"/>
      <c r="Q13" s="76"/>
      <c r="R13" s="76"/>
      <c r="S13" s="76"/>
      <c r="T13" s="76"/>
      <c r="U13" s="76"/>
      <c r="V13" s="76"/>
      <c r="W13" s="76"/>
      <c r="X13" s="76"/>
      <c r="Y13" s="76"/>
      <c r="Z13" s="76"/>
      <c r="AA13" s="76"/>
    </row>
    <row r="14" spans="1:39" x14ac:dyDescent="0.2">
      <c r="A14" s="198"/>
      <c r="B14" s="176" t="s">
        <v>91</v>
      </c>
      <c r="C14" s="92" t="s">
        <v>46</v>
      </c>
      <c r="D14" s="92"/>
      <c r="E14" s="101">
        <v>0.2</v>
      </c>
      <c r="F14" s="104">
        <f>COUNTIF(J14:AA14,"=X")*E14</f>
        <v>0.60000000000000009</v>
      </c>
      <c r="G14" s="104">
        <f>COUNTIF(J14:AA14,"=X")*E14*$AE$5</f>
        <v>86.000000000000014</v>
      </c>
      <c r="H14" s="125">
        <f>G14*D14</f>
        <v>0</v>
      </c>
      <c r="I14" s="58"/>
      <c r="J14" s="174" t="s">
        <v>18</v>
      </c>
      <c r="K14" s="174" t="s">
        <v>18</v>
      </c>
      <c r="L14" s="174" t="s">
        <v>18</v>
      </c>
      <c r="M14" s="76"/>
      <c r="N14" s="76"/>
      <c r="O14" s="76"/>
      <c r="P14" s="76"/>
      <c r="Q14" s="76"/>
      <c r="R14" s="76"/>
      <c r="S14" s="76"/>
      <c r="T14" s="76"/>
      <c r="U14" s="110"/>
      <c r="V14" s="110"/>
      <c r="W14" s="76"/>
      <c r="X14" s="76"/>
      <c r="Y14" s="76"/>
      <c r="Z14" s="76"/>
      <c r="AA14" s="76"/>
    </row>
    <row r="15" spans="1:39" x14ac:dyDescent="0.2">
      <c r="A15" s="198"/>
      <c r="B15" s="176" t="s">
        <v>92</v>
      </c>
      <c r="C15" s="92" t="s">
        <v>46</v>
      </c>
      <c r="D15" s="92"/>
      <c r="E15" s="101">
        <v>0.2</v>
      </c>
      <c r="F15" s="104">
        <f>COUNTIF(J15:AA15,"=X")*E15</f>
        <v>0.60000000000000009</v>
      </c>
      <c r="G15" s="104">
        <f>COUNTIF(J15:AA15,"=X")*E15*$AE$5</f>
        <v>86.000000000000014</v>
      </c>
      <c r="H15" s="125">
        <f>G15*D15</f>
        <v>0</v>
      </c>
      <c r="I15" s="58"/>
      <c r="J15" s="174" t="s">
        <v>18</v>
      </c>
      <c r="K15" s="174" t="s">
        <v>18</v>
      </c>
      <c r="L15" s="174" t="s">
        <v>18</v>
      </c>
      <c r="M15" s="76"/>
      <c r="N15" s="76"/>
      <c r="O15" s="76"/>
      <c r="P15" s="76"/>
      <c r="Q15" s="76"/>
      <c r="R15" s="76"/>
      <c r="S15" s="76"/>
      <c r="T15" s="76"/>
      <c r="U15" s="76"/>
      <c r="V15" s="76"/>
      <c r="W15" s="76"/>
      <c r="X15" s="76"/>
      <c r="Y15" s="76"/>
      <c r="Z15" s="76"/>
      <c r="AA15" s="76"/>
    </row>
    <row r="16" spans="1:39" x14ac:dyDescent="0.2">
      <c r="A16" s="198"/>
      <c r="B16" s="176" t="s">
        <v>93</v>
      </c>
      <c r="C16" s="92" t="s">
        <v>46</v>
      </c>
      <c r="D16" s="92"/>
      <c r="E16" s="101">
        <v>0.2</v>
      </c>
      <c r="F16" s="104">
        <f>COUNTIF(J16:AA16,"=X")*E16</f>
        <v>0.60000000000000009</v>
      </c>
      <c r="G16" s="104">
        <f>COUNTIF(J16:AA16,"=X")*E16*$AE$5</f>
        <v>86.000000000000014</v>
      </c>
      <c r="H16" s="125">
        <f>G16*D16</f>
        <v>0</v>
      </c>
      <c r="I16" s="58"/>
      <c r="J16" s="174" t="s">
        <v>18</v>
      </c>
      <c r="K16" s="174" t="s">
        <v>18</v>
      </c>
      <c r="L16" s="174" t="s">
        <v>18</v>
      </c>
      <c r="M16" s="76"/>
      <c r="N16" s="76"/>
      <c r="O16" s="76"/>
      <c r="P16" s="76"/>
      <c r="Q16" s="76"/>
      <c r="R16" s="76"/>
      <c r="S16" s="76"/>
      <c r="T16" s="76"/>
      <c r="U16" s="76"/>
      <c r="V16" s="76"/>
      <c r="W16" s="76"/>
      <c r="X16" s="76"/>
      <c r="Y16" s="76"/>
      <c r="Z16" s="76"/>
      <c r="AA16" s="76"/>
    </row>
    <row r="17" spans="1:27" x14ac:dyDescent="0.2">
      <c r="A17" s="198"/>
      <c r="B17" s="176" t="s">
        <v>94</v>
      </c>
      <c r="C17" s="92" t="s">
        <v>46</v>
      </c>
      <c r="D17" s="92"/>
      <c r="E17" s="101">
        <v>0.2</v>
      </c>
      <c r="F17" s="104">
        <f>COUNTIF(J17:AA17,"=X")*E17</f>
        <v>0.60000000000000009</v>
      </c>
      <c r="G17" s="104">
        <f>COUNTIF(J17:AA17,"=X")*E17*$AE$5</f>
        <v>86.000000000000014</v>
      </c>
      <c r="H17" s="125">
        <f>G17*D17</f>
        <v>0</v>
      </c>
      <c r="I17" s="58"/>
      <c r="J17" s="174" t="s">
        <v>18</v>
      </c>
      <c r="K17" s="174" t="s">
        <v>18</v>
      </c>
      <c r="L17" s="174" t="s">
        <v>18</v>
      </c>
      <c r="M17" s="76"/>
      <c r="N17" s="76"/>
      <c r="O17" s="76"/>
      <c r="P17" s="76"/>
      <c r="Q17" s="76"/>
      <c r="R17" s="76"/>
      <c r="S17" s="76"/>
      <c r="T17" s="76"/>
      <c r="U17" s="76"/>
      <c r="V17" s="76"/>
      <c r="W17" s="76"/>
      <c r="X17" s="76"/>
      <c r="Y17" s="76"/>
      <c r="Z17" s="76"/>
      <c r="AA17" s="76"/>
    </row>
    <row r="18" spans="1:27" ht="16" thickBot="1" x14ac:dyDescent="0.25">
      <c r="A18" s="198"/>
      <c r="B18" s="178" t="s">
        <v>95</v>
      </c>
      <c r="C18" s="93" t="s">
        <v>46</v>
      </c>
      <c r="D18" s="93"/>
      <c r="E18" s="103">
        <v>0.2</v>
      </c>
      <c r="F18" s="104">
        <f>COUNTIF(J18:AA18,"=X")*E18</f>
        <v>0.60000000000000009</v>
      </c>
      <c r="G18" s="105">
        <f>COUNTIF(J18:AA18,"=X")*E18*$AE$5</f>
        <v>86.000000000000014</v>
      </c>
      <c r="H18" s="126">
        <f>G18*D18</f>
        <v>0</v>
      </c>
      <c r="I18" s="61"/>
      <c r="J18" s="175" t="s">
        <v>18</v>
      </c>
      <c r="K18" s="175" t="s">
        <v>18</v>
      </c>
      <c r="L18" s="175" t="s">
        <v>18</v>
      </c>
      <c r="M18" s="68"/>
      <c r="N18" s="68"/>
      <c r="O18" s="68"/>
      <c r="P18" s="68"/>
      <c r="Q18" s="68"/>
      <c r="R18" s="68"/>
      <c r="S18" s="68"/>
      <c r="T18" s="68"/>
      <c r="U18" s="68"/>
      <c r="V18" s="68"/>
      <c r="W18" s="68"/>
      <c r="X18" s="68"/>
      <c r="Y18" s="68"/>
      <c r="Z18" s="68"/>
      <c r="AA18" s="68"/>
    </row>
    <row r="19" spans="1:27" ht="15.5" customHeight="1" x14ac:dyDescent="0.2">
      <c r="A19" s="205"/>
      <c r="B19" s="62" t="str">
        <f>Budget!C16</f>
        <v>WP2 - titolo</v>
      </c>
      <c r="C19" s="94"/>
      <c r="D19" s="94"/>
      <c r="E19" s="94"/>
      <c r="F19" s="111">
        <f>F20+F25</f>
        <v>10.799999999999997</v>
      </c>
      <c r="G19" s="106">
        <f>G20+G25</f>
        <v>1548</v>
      </c>
      <c r="H19" s="123">
        <f>H20+H25</f>
        <v>0</v>
      </c>
      <c r="I19" s="63"/>
      <c r="J19" s="69"/>
      <c r="K19" s="69"/>
      <c r="L19" s="69"/>
      <c r="M19" s="79"/>
      <c r="N19" s="79"/>
      <c r="O19" s="79"/>
      <c r="P19" s="69"/>
      <c r="Q19" s="69"/>
      <c r="R19" s="69"/>
      <c r="S19" s="69"/>
      <c r="T19" s="69"/>
      <c r="U19" s="69"/>
      <c r="V19" s="69"/>
      <c r="W19" s="69"/>
      <c r="X19" s="69"/>
      <c r="Y19" s="69"/>
      <c r="Z19" s="69"/>
      <c r="AA19" s="69"/>
    </row>
    <row r="20" spans="1:27" ht="16" x14ac:dyDescent="0.2">
      <c r="A20" s="206"/>
      <c r="B20" s="107" t="s">
        <v>51</v>
      </c>
      <c r="C20" s="108"/>
      <c r="D20" s="108"/>
      <c r="E20" s="108"/>
      <c r="F20" s="115">
        <f>SUM(F21:F24)</f>
        <v>4.7999999999999989</v>
      </c>
      <c r="G20" s="110">
        <f>SUM(G21:G24)</f>
        <v>688</v>
      </c>
      <c r="H20" s="124">
        <f>SUM(H21:H24)</f>
        <v>0</v>
      </c>
      <c r="I20" s="59"/>
      <c r="J20" s="77"/>
      <c r="K20" s="77"/>
      <c r="L20" s="77"/>
      <c r="M20" s="76"/>
      <c r="N20" s="76"/>
      <c r="O20" s="76"/>
      <c r="P20" s="77"/>
      <c r="Q20" s="77"/>
      <c r="R20" s="77"/>
      <c r="S20" s="77"/>
      <c r="T20" s="77"/>
      <c r="U20" s="77"/>
      <c r="V20" s="77"/>
      <c r="W20" s="77"/>
      <c r="X20" s="77"/>
      <c r="Y20" s="77"/>
      <c r="Z20" s="77"/>
      <c r="AA20" s="77"/>
    </row>
    <row r="21" spans="1:27" x14ac:dyDescent="0.2">
      <c r="A21" s="206"/>
      <c r="B21" s="179" t="s">
        <v>96</v>
      </c>
      <c r="C21" s="92" t="s">
        <v>45</v>
      </c>
      <c r="D21" s="92"/>
      <c r="E21" s="112">
        <v>0.35</v>
      </c>
      <c r="F21" s="104">
        <f>COUNTIF(I21:Z21,"=X")*E21</f>
        <v>1.0499999999999998</v>
      </c>
      <c r="G21" s="104">
        <f>COUNTIF(J21:AA21,"=X")*E21*$AE$5</f>
        <v>150.49999999999997</v>
      </c>
      <c r="H21" s="125">
        <f>G21*D21</f>
        <v>0</v>
      </c>
      <c r="I21" s="64"/>
      <c r="J21" s="77"/>
      <c r="K21" s="77"/>
      <c r="L21" s="77"/>
      <c r="M21" s="174" t="s">
        <v>18</v>
      </c>
      <c r="N21" s="174" t="s">
        <v>18</v>
      </c>
      <c r="O21" s="174" t="s">
        <v>18</v>
      </c>
      <c r="P21" s="77"/>
      <c r="Q21" s="77"/>
      <c r="R21" s="77"/>
      <c r="S21" s="77"/>
      <c r="T21" s="77"/>
      <c r="U21" s="77"/>
      <c r="V21" s="77"/>
      <c r="W21" s="77"/>
      <c r="X21" s="77"/>
      <c r="Y21" s="77"/>
      <c r="Z21" s="77"/>
      <c r="AA21" s="77"/>
    </row>
    <row r="22" spans="1:27" x14ac:dyDescent="0.2">
      <c r="A22" s="206"/>
      <c r="B22" s="179" t="s">
        <v>97</v>
      </c>
      <c r="C22" s="92" t="s">
        <v>45</v>
      </c>
      <c r="D22" s="92"/>
      <c r="E22" s="112">
        <v>0.3</v>
      </c>
      <c r="F22" s="104">
        <f>COUNTIF(I22:Z22,"=X")*E22</f>
        <v>0.89999999999999991</v>
      </c>
      <c r="G22" s="104">
        <f>COUNTIF(J22:AA22,"=X")*E22*$AE$5</f>
        <v>129</v>
      </c>
      <c r="H22" s="125">
        <f>G22*D22</f>
        <v>0</v>
      </c>
      <c r="I22" s="64"/>
      <c r="J22" s="77"/>
      <c r="K22" s="77"/>
      <c r="L22" s="77"/>
      <c r="M22" s="174" t="s">
        <v>18</v>
      </c>
      <c r="N22" s="174" t="s">
        <v>18</v>
      </c>
      <c r="O22" s="174" t="s">
        <v>18</v>
      </c>
      <c r="P22" s="77"/>
      <c r="Q22" s="77"/>
      <c r="R22" s="77"/>
      <c r="S22" s="77"/>
      <c r="T22" s="77"/>
      <c r="U22" s="77"/>
      <c r="V22" s="77"/>
      <c r="W22" s="77"/>
      <c r="X22" s="77"/>
      <c r="Y22" s="77"/>
      <c r="Z22" s="77"/>
      <c r="AA22" s="77"/>
    </row>
    <row r="23" spans="1:27" x14ac:dyDescent="0.2">
      <c r="A23" s="206"/>
      <c r="B23" s="179" t="s">
        <v>98</v>
      </c>
      <c r="C23" s="92" t="s">
        <v>45</v>
      </c>
      <c r="D23" s="92"/>
      <c r="E23" s="112">
        <v>0.35</v>
      </c>
      <c r="F23" s="104">
        <f>COUNTIF(I23:Z23,"=X")*E23</f>
        <v>1.0499999999999998</v>
      </c>
      <c r="G23" s="104">
        <f>COUNTIF(J23:AA23,"=X")*E23*$AE$5</f>
        <v>150.49999999999997</v>
      </c>
      <c r="H23" s="125">
        <f>G23*D23</f>
        <v>0</v>
      </c>
      <c r="I23" s="64"/>
      <c r="J23" s="77"/>
      <c r="K23" s="77"/>
      <c r="L23" s="77"/>
      <c r="M23" s="174" t="s">
        <v>18</v>
      </c>
      <c r="N23" s="174" t="s">
        <v>18</v>
      </c>
      <c r="O23" s="174" t="s">
        <v>18</v>
      </c>
      <c r="P23" s="77"/>
      <c r="Q23" s="77"/>
      <c r="R23" s="77"/>
      <c r="S23" s="77"/>
      <c r="T23" s="77"/>
      <c r="U23" s="77"/>
      <c r="V23" s="77"/>
      <c r="W23" s="77"/>
      <c r="X23" s="77"/>
      <c r="Y23" s="77"/>
      <c r="Z23" s="77"/>
      <c r="AA23" s="77"/>
    </row>
    <row r="24" spans="1:27" x14ac:dyDescent="0.2">
      <c r="A24" s="206"/>
      <c r="B24" s="179" t="s">
        <v>99</v>
      </c>
      <c r="C24" s="92" t="s">
        <v>45</v>
      </c>
      <c r="D24" s="92"/>
      <c r="E24" s="112">
        <v>0.6</v>
      </c>
      <c r="F24" s="104">
        <f>COUNTIF(I24:Z24,"=X")*E24</f>
        <v>1.7999999999999998</v>
      </c>
      <c r="G24" s="104">
        <f>COUNTIF(J24:AA24,"=X")*E24*$AE$5</f>
        <v>258</v>
      </c>
      <c r="H24" s="125">
        <f>G24*D24</f>
        <v>0</v>
      </c>
      <c r="I24" s="64"/>
      <c r="J24" s="77"/>
      <c r="K24" s="77"/>
      <c r="L24" s="77"/>
      <c r="M24" s="174" t="s">
        <v>18</v>
      </c>
      <c r="N24" s="174" t="s">
        <v>18</v>
      </c>
      <c r="O24" s="174" t="s">
        <v>18</v>
      </c>
      <c r="P24" s="77"/>
      <c r="Q24" s="77"/>
      <c r="R24" s="77"/>
      <c r="S24" s="77"/>
      <c r="T24" s="77"/>
      <c r="U24" s="77"/>
      <c r="V24" s="77"/>
      <c r="W24" s="77"/>
      <c r="X24" s="77"/>
      <c r="Y24" s="77"/>
      <c r="Z24" s="77"/>
      <c r="AA24" s="77"/>
    </row>
    <row r="25" spans="1:27" x14ac:dyDescent="0.2">
      <c r="A25" s="206"/>
      <c r="B25" s="107" t="s">
        <v>50</v>
      </c>
      <c r="C25" s="92"/>
      <c r="D25" s="92"/>
      <c r="E25" s="92"/>
      <c r="F25" s="115">
        <f>SUM(F26:F30)</f>
        <v>5.9999999999999982</v>
      </c>
      <c r="G25" s="120">
        <f>SUM(G26:G30)</f>
        <v>859.99999999999989</v>
      </c>
      <c r="H25" s="124">
        <f>SUM(H26:H30)</f>
        <v>0</v>
      </c>
      <c r="I25" s="58"/>
      <c r="J25" s="76"/>
      <c r="K25" s="76"/>
      <c r="L25" s="76"/>
      <c r="M25" s="76"/>
      <c r="N25" s="76"/>
      <c r="O25" s="76"/>
      <c r="P25" s="77"/>
      <c r="Q25" s="77"/>
      <c r="R25" s="77"/>
      <c r="S25" s="77"/>
      <c r="T25" s="77"/>
      <c r="U25" s="77"/>
      <c r="V25" s="77"/>
      <c r="W25" s="77"/>
      <c r="X25" s="77"/>
      <c r="Y25" s="77"/>
      <c r="Z25" s="77"/>
      <c r="AA25" s="77"/>
    </row>
    <row r="26" spans="1:27" x14ac:dyDescent="0.2">
      <c r="A26" s="206"/>
      <c r="B26" s="179" t="s">
        <v>100</v>
      </c>
      <c r="C26" s="92" t="s">
        <v>46</v>
      </c>
      <c r="D26" s="92"/>
      <c r="E26" s="112">
        <v>0.7</v>
      </c>
      <c r="F26" s="104">
        <f>COUNTIF(J26:AA26,"=X")*E26</f>
        <v>2.0999999999999996</v>
      </c>
      <c r="G26" s="104">
        <f>COUNTIF(J26:AA26,"=X")*E26*$AE$5</f>
        <v>300.99999999999994</v>
      </c>
      <c r="H26" s="125">
        <f>G26*D26</f>
        <v>0</v>
      </c>
      <c r="I26" s="58"/>
      <c r="J26" s="76"/>
      <c r="K26" s="76"/>
      <c r="L26" s="76"/>
      <c r="M26" s="174" t="s">
        <v>18</v>
      </c>
      <c r="N26" s="174" t="s">
        <v>18</v>
      </c>
      <c r="O26" s="174" t="s">
        <v>18</v>
      </c>
      <c r="P26" s="77"/>
      <c r="Q26" s="77"/>
      <c r="R26" s="77"/>
      <c r="S26" s="77"/>
      <c r="T26" s="77"/>
      <c r="U26" s="77"/>
      <c r="V26" s="77"/>
      <c r="W26" s="77"/>
      <c r="X26" s="77"/>
      <c r="Y26" s="77"/>
      <c r="Z26" s="77"/>
      <c r="AA26" s="77"/>
    </row>
    <row r="27" spans="1:27" x14ac:dyDescent="0.2">
      <c r="A27" s="206"/>
      <c r="B27" s="179" t="s">
        <v>101</v>
      </c>
      <c r="C27" s="92" t="s">
        <v>46</v>
      </c>
      <c r="D27" s="92"/>
      <c r="E27" s="112">
        <v>0.7</v>
      </c>
      <c r="F27" s="104">
        <f>COUNTIF(J27:AA27,"=X")*E27</f>
        <v>2.0999999999999996</v>
      </c>
      <c r="G27" s="104">
        <f>COUNTIF(J27:AA27,"=X")*E27*$AE$5</f>
        <v>300.99999999999994</v>
      </c>
      <c r="H27" s="125">
        <f>G27*D27</f>
        <v>0</v>
      </c>
      <c r="I27" s="58"/>
      <c r="J27" s="76"/>
      <c r="K27" s="76"/>
      <c r="L27" s="76"/>
      <c r="M27" s="174" t="s">
        <v>18</v>
      </c>
      <c r="N27" s="174" t="s">
        <v>18</v>
      </c>
      <c r="O27" s="174" t="s">
        <v>18</v>
      </c>
      <c r="P27" s="77"/>
      <c r="Q27" s="77"/>
      <c r="R27" s="77"/>
      <c r="S27" s="77"/>
      <c r="T27" s="77"/>
      <c r="U27" s="77"/>
      <c r="V27" s="77"/>
      <c r="W27" s="77"/>
      <c r="X27" s="77"/>
      <c r="Y27" s="77"/>
      <c r="Z27" s="77"/>
      <c r="AA27" s="77"/>
    </row>
    <row r="28" spans="1:27" x14ac:dyDescent="0.2">
      <c r="A28" s="206"/>
      <c r="B28" s="179" t="s">
        <v>102</v>
      </c>
      <c r="C28" s="92" t="s">
        <v>46</v>
      </c>
      <c r="D28" s="92"/>
      <c r="E28" s="101">
        <v>0.2</v>
      </c>
      <c r="F28" s="104">
        <f>COUNTIF(J28:AA28,"=X")*E28</f>
        <v>0.60000000000000009</v>
      </c>
      <c r="G28" s="104">
        <f>COUNTIF(J28:AA28,"=X")*E28*$AE$5</f>
        <v>86.000000000000014</v>
      </c>
      <c r="H28" s="125">
        <f>G28*D28</f>
        <v>0</v>
      </c>
      <c r="I28" s="58"/>
      <c r="J28" s="76"/>
      <c r="K28" s="76"/>
      <c r="L28" s="76"/>
      <c r="M28" s="174" t="s">
        <v>18</v>
      </c>
      <c r="N28" s="174" t="s">
        <v>18</v>
      </c>
      <c r="O28" s="174" t="s">
        <v>18</v>
      </c>
      <c r="P28" s="77"/>
      <c r="Q28" s="77"/>
      <c r="R28" s="77"/>
      <c r="S28" s="77"/>
      <c r="T28" s="77"/>
      <c r="U28" s="77"/>
      <c r="V28" s="77"/>
      <c r="W28" s="77"/>
      <c r="X28" s="77"/>
      <c r="Y28" s="77"/>
      <c r="Z28" s="77"/>
      <c r="AA28" s="77"/>
    </row>
    <row r="29" spans="1:27" x14ac:dyDescent="0.2">
      <c r="A29" s="206"/>
      <c r="B29" s="179" t="s">
        <v>103</v>
      </c>
      <c r="C29" s="92" t="s">
        <v>46</v>
      </c>
      <c r="D29" s="92"/>
      <c r="E29" s="101">
        <v>0.2</v>
      </c>
      <c r="F29" s="104">
        <f>COUNTIF(J29:AA29,"=X")*E29</f>
        <v>0.60000000000000009</v>
      </c>
      <c r="G29" s="104">
        <f>COUNTIF(J29:AA29,"=X")*E29*$AE$5</f>
        <v>86.000000000000014</v>
      </c>
      <c r="H29" s="125">
        <f>G29*D29</f>
        <v>0</v>
      </c>
      <c r="I29" s="58"/>
      <c r="J29" s="76"/>
      <c r="K29" s="76"/>
      <c r="L29" s="76"/>
      <c r="M29" s="174" t="s">
        <v>18</v>
      </c>
      <c r="N29" s="174" t="s">
        <v>18</v>
      </c>
      <c r="O29" s="174" t="s">
        <v>18</v>
      </c>
      <c r="P29" s="77"/>
      <c r="Q29" s="77"/>
      <c r="R29" s="77"/>
      <c r="S29" s="77"/>
      <c r="T29" s="77"/>
      <c r="U29" s="77"/>
      <c r="V29" s="77"/>
      <c r="W29" s="77"/>
      <c r="X29" s="77"/>
      <c r="Y29" s="77"/>
      <c r="Z29" s="77"/>
      <c r="AA29" s="77"/>
    </row>
    <row r="30" spans="1:27" ht="16" thickBot="1" x14ac:dyDescent="0.25">
      <c r="A30" s="207"/>
      <c r="B30" s="180" t="s">
        <v>104</v>
      </c>
      <c r="C30" s="93" t="s">
        <v>46</v>
      </c>
      <c r="D30" s="93"/>
      <c r="E30" s="113">
        <v>0.2</v>
      </c>
      <c r="F30" s="104">
        <f>COUNTIF(J30:AA30,"=X")*E30</f>
        <v>0.60000000000000009</v>
      </c>
      <c r="G30" s="105">
        <f>COUNTIF(J30:AA30,"=X")*E30*$AE$5</f>
        <v>86.000000000000014</v>
      </c>
      <c r="H30" s="126">
        <f>G30*D30</f>
        <v>0</v>
      </c>
      <c r="I30" s="66"/>
      <c r="J30" s="66"/>
      <c r="K30" s="66"/>
      <c r="L30" s="66"/>
      <c r="M30" s="175" t="s">
        <v>18</v>
      </c>
      <c r="N30" s="175" t="s">
        <v>18</v>
      </c>
      <c r="O30" s="175" t="s">
        <v>18</v>
      </c>
      <c r="P30" s="66"/>
      <c r="Q30" s="66"/>
      <c r="R30" s="66"/>
      <c r="S30" s="66"/>
      <c r="T30" s="66"/>
      <c r="U30" s="66"/>
      <c r="V30" s="66"/>
      <c r="W30" s="66"/>
      <c r="X30" s="66"/>
      <c r="Y30" s="66"/>
      <c r="Z30" s="66"/>
      <c r="AA30" s="66"/>
    </row>
    <row r="31" spans="1:27" ht="17" x14ac:dyDescent="0.2">
      <c r="A31" s="205"/>
      <c r="B31" s="84" t="str">
        <f>Budget!C17</f>
        <v>WP3   - titolo</v>
      </c>
      <c r="C31" s="96"/>
      <c r="D31" s="96"/>
      <c r="E31" s="96"/>
      <c r="F31" s="111">
        <f>F32+F37</f>
        <v>30</v>
      </c>
      <c r="G31" s="106">
        <f>G32+G37</f>
        <v>4300</v>
      </c>
      <c r="H31" s="123">
        <f>H32+H37</f>
        <v>0</v>
      </c>
      <c r="I31" s="59"/>
      <c r="J31" s="69"/>
      <c r="K31" s="69"/>
      <c r="L31" s="69"/>
      <c r="M31" s="69"/>
      <c r="N31" s="69"/>
      <c r="O31" s="69"/>
      <c r="P31" s="79"/>
      <c r="Q31" s="79"/>
      <c r="R31" s="79"/>
      <c r="S31" s="155"/>
      <c r="T31" s="155"/>
      <c r="U31" s="155"/>
      <c r="V31" s="155"/>
      <c r="W31" s="155"/>
      <c r="X31" s="155"/>
      <c r="Y31" s="155"/>
      <c r="Z31" s="69"/>
      <c r="AA31" s="69"/>
    </row>
    <row r="32" spans="1:27" x14ac:dyDescent="0.2">
      <c r="A32" s="206"/>
      <c r="B32" s="107" t="s">
        <v>51</v>
      </c>
      <c r="C32" s="95"/>
      <c r="D32" s="95"/>
      <c r="E32" s="95"/>
      <c r="F32" s="115">
        <f>SUM(F33:F36)</f>
        <v>10</v>
      </c>
      <c r="G32" s="110">
        <f>SUM(G33:G36)</f>
        <v>1433.3333333333335</v>
      </c>
      <c r="H32" s="124">
        <f>SUM(H33:H36)</f>
        <v>0</v>
      </c>
      <c r="I32" s="59"/>
      <c r="J32" s="77"/>
      <c r="K32" s="77"/>
      <c r="L32" s="77"/>
      <c r="M32" s="77"/>
      <c r="N32" s="77"/>
      <c r="O32" s="77"/>
      <c r="P32" s="76"/>
      <c r="Q32" s="76"/>
      <c r="R32" s="76"/>
      <c r="S32" s="76"/>
      <c r="T32" s="76"/>
      <c r="U32" s="76"/>
      <c r="V32" s="76"/>
      <c r="W32" s="76"/>
      <c r="X32" s="76"/>
      <c r="Y32" s="76"/>
      <c r="Z32" s="77"/>
    </row>
    <row r="33" spans="1:27" x14ac:dyDescent="0.2">
      <c r="A33" s="206"/>
      <c r="B33" s="181" t="s">
        <v>105</v>
      </c>
      <c r="C33" s="92" t="s">
        <v>45</v>
      </c>
      <c r="D33" s="92"/>
      <c r="E33" s="114">
        <v>0.2</v>
      </c>
      <c r="F33" s="104">
        <f>COUNTIF(J33:AA33,"=X")*E33</f>
        <v>2</v>
      </c>
      <c r="G33" s="104">
        <f>COUNTIF(J33:AA33,"=X")*E33*$AE$5</f>
        <v>286.66666666666669</v>
      </c>
      <c r="H33" s="125">
        <f>G33*D33</f>
        <v>0</v>
      </c>
      <c r="I33" s="64"/>
      <c r="J33" s="77"/>
      <c r="K33" s="77"/>
      <c r="L33" s="77"/>
      <c r="M33" s="77"/>
      <c r="N33" s="77"/>
      <c r="O33" s="77"/>
      <c r="P33" s="174" t="s">
        <v>18</v>
      </c>
      <c r="Q33" s="174" t="s">
        <v>18</v>
      </c>
      <c r="R33" s="174" t="s">
        <v>18</v>
      </c>
      <c r="S33" s="174" t="s">
        <v>18</v>
      </c>
      <c r="T33" s="174" t="s">
        <v>18</v>
      </c>
      <c r="U33" s="174" t="s">
        <v>18</v>
      </c>
      <c r="V33" s="174" t="s">
        <v>18</v>
      </c>
      <c r="W33" s="174" t="s">
        <v>18</v>
      </c>
      <c r="X33" s="174" t="s">
        <v>18</v>
      </c>
      <c r="Y33" s="174" t="s">
        <v>18</v>
      </c>
      <c r="Z33" s="77"/>
    </row>
    <row r="34" spans="1:27" x14ac:dyDescent="0.2">
      <c r="A34" s="206"/>
      <c r="B34" s="181" t="s">
        <v>106</v>
      </c>
      <c r="C34" s="92" t="s">
        <v>45</v>
      </c>
      <c r="D34" s="92"/>
      <c r="E34" s="114">
        <v>0.2</v>
      </c>
      <c r="F34" s="104">
        <f>COUNTIF(J34:AA34,"=X")*E34</f>
        <v>2</v>
      </c>
      <c r="G34" s="104">
        <f>COUNTIF(J34:AA34,"=X")*E34*$AE$5</f>
        <v>286.66666666666669</v>
      </c>
      <c r="H34" s="125">
        <f>G34*D34</f>
        <v>0</v>
      </c>
      <c r="I34" s="64"/>
      <c r="J34" s="77"/>
      <c r="K34" s="77"/>
      <c r="L34" s="77"/>
      <c r="M34" s="77"/>
      <c r="N34" s="77"/>
      <c r="O34" s="77"/>
      <c r="P34" s="174" t="s">
        <v>18</v>
      </c>
      <c r="Q34" s="174" t="s">
        <v>18</v>
      </c>
      <c r="R34" s="174" t="s">
        <v>18</v>
      </c>
      <c r="S34" s="174" t="s">
        <v>18</v>
      </c>
      <c r="T34" s="174" t="s">
        <v>18</v>
      </c>
      <c r="U34" s="174" t="s">
        <v>18</v>
      </c>
      <c r="V34" s="174" t="s">
        <v>18</v>
      </c>
      <c r="W34" s="174" t="s">
        <v>18</v>
      </c>
      <c r="X34" s="174" t="s">
        <v>18</v>
      </c>
      <c r="Y34" s="174" t="s">
        <v>18</v>
      </c>
      <c r="Z34" s="77"/>
    </row>
    <row r="35" spans="1:27" x14ac:dyDescent="0.2">
      <c r="A35" s="206"/>
      <c r="B35" s="181" t="s">
        <v>107</v>
      </c>
      <c r="C35" s="92" t="s">
        <v>45</v>
      </c>
      <c r="D35" s="92"/>
      <c r="E35" s="114">
        <v>0.2</v>
      </c>
      <c r="F35" s="104">
        <f>COUNTIF(J35:AA35,"=X")*E35</f>
        <v>2</v>
      </c>
      <c r="G35" s="104">
        <f>COUNTIF(J35:AA35,"=X")*E35*$AE$5</f>
        <v>286.66666666666669</v>
      </c>
      <c r="H35" s="125">
        <f>G35*D35</f>
        <v>0</v>
      </c>
      <c r="I35" s="64"/>
      <c r="J35" s="77"/>
      <c r="K35" s="77"/>
      <c r="L35" s="77"/>
      <c r="M35" s="77"/>
      <c r="N35" s="77"/>
      <c r="O35" s="77"/>
      <c r="P35" s="174" t="s">
        <v>18</v>
      </c>
      <c r="Q35" s="174" t="s">
        <v>18</v>
      </c>
      <c r="R35" s="174" t="s">
        <v>18</v>
      </c>
      <c r="S35" s="174" t="s">
        <v>18</v>
      </c>
      <c r="T35" s="174" t="s">
        <v>18</v>
      </c>
      <c r="U35" s="174" t="s">
        <v>18</v>
      </c>
      <c r="V35" s="174" t="s">
        <v>18</v>
      </c>
      <c r="W35" s="174" t="s">
        <v>18</v>
      </c>
      <c r="X35" s="174" t="s">
        <v>18</v>
      </c>
      <c r="Y35" s="174" t="s">
        <v>18</v>
      </c>
      <c r="Z35" s="77"/>
    </row>
    <row r="36" spans="1:27" x14ac:dyDescent="0.2">
      <c r="A36" s="206"/>
      <c r="B36" s="181" t="s">
        <v>108</v>
      </c>
      <c r="C36" s="92" t="s">
        <v>45</v>
      </c>
      <c r="D36" s="92"/>
      <c r="E36" s="114">
        <v>0.4</v>
      </c>
      <c r="F36" s="104">
        <f>COUNTIF(J36:AA36,"=X")*E36</f>
        <v>4</v>
      </c>
      <c r="G36" s="104">
        <f>COUNTIF(J36:AA36,"=X")*E36*$AE$5</f>
        <v>573.33333333333337</v>
      </c>
      <c r="H36" s="125">
        <f>G36*D36</f>
        <v>0</v>
      </c>
      <c r="I36" s="64"/>
      <c r="J36" s="77"/>
      <c r="K36" s="77"/>
      <c r="L36" s="77"/>
      <c r="M36" s="77"/>
      <c r="N36" s="77"/>
      <c r="O36" s="77"/>
      <c r="P36" s="174" t="s">
        <v>18</v>
      </c>
      <c r="Q36" s="174" t="s">
        <v>18</v>
      </c>
      <c r="R36" s="174" t="s">
        <v>18</v>
      </c>
      <c r="S36" s="174" t="s">
        <v>18</v>
      </c>
      <c r="T36" s="174" t="s">
        <v>18</v>
      </c>
      <c r="U36" s="174" t="s">
        <v>18</v>
      </c>
      <c r="V36" s="174" t="s">
        <v>18</v>
      </c>
      <c r="W36" s="174" t="s">
        <v>18</v>
      </c>
      <c r="X36" s="174" t="s">
        <v>18</v>
      </c>
      <c r="Y36" s="174" t="s">
        <v>18</v>
      </c>
      <c r="Z36" s="77"/>
    </row>
    <row r="37" spans="1:27" x14ac:dyDescent="0.2">
      <c r="A37" s="206"/>
      <c r="B37" s="107" t="s">
        <v>50</v>
      </c>
      <c r="C37" s="95"/>
      <c r="D37" s="95"/>
      <c r="E37" s="95"/>
      <c r="F37" s="115">
        <f>SUM(F38:F39)</f>
        <v>20</v>
      </c>
      <c r="G37" s="120">
        <f>SUM(G38:G39)</f>
        <v>2866.666666666667</v>
      </c>
      <c r="H37" s="124">
        <f>SUM(H38:H39)</f>
        <v>0</v>
      </c>
      <c r="I37" s="64"/>
      <c r="J37" s="77"/>
      <c r="K37" s="77"/>
      <c r="L37" s="77"/>
      <c r="M37" s="77"/>
      <c r="N37" s="77"/>
      <c r="O37" s="77"/>
      <c r="P37" s="76"/>
      <c r="Q37" s="76"/>
      <c r="R37" s="76"/>
      <c r="S37" s="76"/>
      <c r="T37" s="76"/>
      <c r="U37" s="76"/>
      <c r="V37" s="76"/>
      <c r="W37" s="76"/>
      <c r="X37" s="76"/>
      <c r="Y37" s="76"/>
      <c r="Z37" s="77"/>
    </row>
    <row r="38" spans="1:27" x14ac:dyDescent="0.2">
      <c r="A38" s="206"/>
      <c r="B38" s="176" t="s">
        <v>109</v>
      </c>
      <c r="C38" s="92" t="s">
        <v>46</v>
      </c>
      <c r="D38" s="92"/>
      <c r="E38" s="114">
        <v>1</v>
      </c>
      <c r="F38" s="104">
        <f>COUNTIF(J38:AA38,"=X")*E38</f>
        <v>10</v>
      </c>
      <c r="G38" s="104">
        <f>COUNTIF(J38:AA38,"=X")*E38*$AE$5</f>
        <v>1433.3333333333335</v>
      </c>
      <c r="H38" s="125">
        <f>G38*D38</f>
        <v>0</v>
      </c>
      <c r="I38" s="64"/>
      <c r="J38" s="77"/>
      <c r="K38" s="77"/>
      <c r="L38" s="77"/>
      <c r="M38" s="77"/>
      <c r="N38" s="77"/>
      <c r="O38" s="77"/>
      <c r="P38" s="174" t="s">
        <v>18</v>
      </c>
      <c r="Q38" s="174" t="s">
        <v>18</v>
      </c>
      <c r="R38" s="174" t="s">
        <v>18</v>
      </c>
      <c r="S38" s="174" t="s">
        <v>18</v>
      </c>
      <c r="T38" s="174" t="s">
        <v>18</v>
      </c>
      <c r="U38" s="174" t="s">
        <v>18</v>
      </c>
      <c r="V38" s="174" t="s">
        <v>18</v>
      </c>
      <c r="W38" s="174" t="s">
        <v>18</v>
      </c>
      <c r="X38" s="174" t="s">
        <v>18</v>
      </c>
      <c r="Y38" s="174" t="s">
        <v>18</v>
      </c>
      <c r="Z38" s="77"/>
    </row>
    <row r="39" spans="1:27" ht="16" thickBot="1" x14ac:dyDescent="0.25">
      <c r="A39" s="207"/>
      <c r="B39" s="181" t="s">
        <v>110</v>
      </c>
      <c r="C39" s="93" t="s">
        <v>46</v>
      </c>
      <c r="D39" s="121"/>
      <c r="E39" s="114">
        <v>1</v>
      </c>
      <c r="F39" s="104">
        <f>COUNTIF(J39:AA39,"=X")*E39</f>
        <v>10</v>
      </c>
      <c r="G39" s="105">
        <f>COUNTIF(J39:AA39,"=X")*E39*$AE$5</f>
        <v>1433.3333333333335</v>
      </c>
      <c r="H39" s="125">
        <f>G39*D39</f>
        <v>0</v>
      </c>
      <c r="I39" s="64"/>
      <c r="J39" s="66"/>
      <c r="K39" s="66"/>
      <c r="L39" s="66"/>
      <c r="M39" s="66"/>
      <c r="N39" s="66"/>
      <c r="O39" s="66"/>
      <c r="P39" s="175" t="s">
        <v>18</v>
      </c>
      <c r="Q39" s="175" t="s">
        <v>18</v>
      </c>
      <c r="R39" s="175" t="s">
        <v>18</v>
      </c>
      <c r="S39" s="175" t="s">
        <v>18</v>
      </c>
      <c r="T39" s="175" t="s">
        <v>18</v>
      </c>
      <c r="U39" s="175" t="s">
        <v>18</v>
      </c>
      <c r="V39" s="175" t="s">
        <v>18</v>
      </c>
      <c r="W39" s="175" t="s">
        <v>18</v>
      </c>
      <c r="X39" s="175" t="s">
        <v>18</v>
      </c>
      <c r="Y39" s="175" t="s">
        <v>18</v>
      </c>
      <c r="Z39" s="66"/>
      <c r="AA39" s="78"/>
    </row>
    <row r="40" spans="1:27" ht="16" x14ac:dyDescent="0.2">
      <c r="A40" s="205"/>
      <c r="B40" s="62" t="str">
        <f>Budget!C18</f>
        <v>WP4   - titolo</v>
      </c>
      <c r="C40" s="94"/>
      <c r="D40" s="94"/>
      <c r="E40" s="94"/>
      <c r="F40" s="111">
        <f>F41+F46</f>
        <v>7.4</v>
      </c>
      <c r="G40" s="106">
        <f>G41+G46</f>
        <v>1060.6666666666667</v>
      </c>
      <c r="H40" s="123">
        <f>H41+H46</f>
        <v>0</v>
      </c>
      <c r="I40" s="63"/>
      <c r="J40" s="69"/>
      <c r="K40" s="69"/>
      <c r="L40" s="69"/>
      <c r="M40" s="69"/>
      <c r="N40" s="69"/>
      <c r="O40" s="69"/>
      <c r="P40" s="69"/>
      <c r="Q40" s="69"/>
      <c r="R40" s="69"/>
      <c r="S40" s="69"/>
      <c r="T40" s="69"/>
      <c r="U40" s="69"/>
      <c r="V40" s="69"/>
      <c r="W40" s="69"/>
      <c r="X40" s="69"/>
      <c r="Y40" s="69"/>
      <c r="Z40" s="155"/>
      <c r="AA40" s="155"/>
    </row>
    <row r="41" spans="1:27" x14ac:dyDescent="0.2">
      <c r="A41" s="206"/>
      <c r="B41" s="107" t="s">
        <v>51</v>
      </c>
      <c r="C41" s="92"/>
      <c r="D41" s="92"/>
      <c r="E41" s="92"/>
      <c r="F41" s="115">
        <f>SUM(F42:F45)</f>
        <v>3.4000000000000004</v>
      </c>
      <c r="G41" s="110">
        <f>SUM(G42:G45)</f>
        <v>487.33333333333337</v>
      </c>
      <c r="H41" s="124">
        <f>SUM(H42:H45)</f>
        <v>0</v>
      </c>
      <c r="I41" s="59"/>
      <c r="J41" s="76"/>
      <c r="K41" s="76"/>
      <c r="L41" s="76"/>
      <c r="M41" s="76"/>
      <c r="N41" s="76"/>
      <c r="O41" s="76"/>
      <c r="P41" s="76"/>
      <c r="Q41" s="76"/>
      <c r="R41" s="76"/>
      <c r="S41" s="76"/>
      <c r="T41" s="76"/>
      <c r="U41" s="76"/>
      <c r="V41" s="76"/>
      <c r="W41" s="76"/>
      <c r="X41" s="76"/>
      <c r="Y41" s="76"/>
      <c r="Z41" s="76"/>
      <c r="AA41" s="76"/>
    </row>
    <row r="42" spans="1:27" x14ac:dyDescent="0.2">
      <c r="A42" s="206"/>
      <c r="B42" s="176" t="s">
        <v>111</v>
      </c>
      <c r="C42" s="92" t="s">
        <v>45</v>
      </c>
      <c r="D42" s="92"/>
      <c r="E42" s="101">
        <v>0.25</v>
      </c>
      <c r="F42" s="104">
        <f>COUNTIF(J42:AA42,"=X")*E42</f>
        <v>0.5</v>
      </c>
      <c r="G42" s="104">
        <f>COUNTIF(J42:AA42,"=X")*E42*$AE$5</f>
        <v>71.666666666666671</v>
      </c>
      <c r="H42" s="125">
        <f>G45*D45</f>
        <v>0</v>
      </c>
      <c r="I42" s="58"/>
      <c r="J42" s="76"/>
      <c r="K42" s="76"/>
      <c r="L42" s="76"/>
      <c r="M42" s="76"/>
      <c r="N42" s="76"/>
      <c r="O42" s="76"/>
      <c r="P42" s="76"/>
      <c r="Q42" s="76"/>
      <c r="R42" s="76"/>
      <c r="S42" s="76"/>
      <c r="T42" s="76"/>
      <c r="U42" s="76"/>
      <c r="V42" s="76"/>
      <c r="W42" s="76"/>
      <c r="X42" s="76"/>
      <c r="Y42" s="76"/>
      <c r="Z42" s="174" t="s">
        <v>18</v>
      </c>
      <c r="AA42" s="174" t="s">
        <v>18</v>
      </c>
    </row>
    <row r="43" spans="1:27" x14ac:dyDescent="0.2">
      <c r="A43" s="206"/>
      <c r="B43" s="176" t="s">
        <v>112</v>
      </c>
      <c r="C43" s="92" t="s">
        <v>45</v>
      </c>
      <c r="D43" s="92"/>
      <c r="E43" s="101">
        <v>0.4</v>
      </c>
      <c r="F43" s="104">
        <f>COUNTIF(J43:AA43,"=X")*E43</f>
        <v>0.8</v>
      </c>
      <c r="G43" s="104">
        <f>COUNTIF(J43:AA43,"=X")*E43*$AE$5</f>
        <v>114.66666666666669</v>
      </c>
      <c r="H43" s="125">
        <f>G46*D46</f>
        <v>0</v>
      </c>
      <c r="I43" s="58"/>
      <c r="J43" s="76"/>
      <c r="K43" s="76"/>
      <c r="L43" s="76"/>
      <c r="M43" s="76"/>
      <c r="N43" s="76"/>
      <c r="O43" s="76"/>
      <c r="P43" s="76"/>
      <c r="Q43" s="76"/>
      <c r="R43" s="76"/>
      <c r="S43" s="76"/>
      <c r="T43" s="76"/>
      <c r="U43" s="76"/>
      <c r="V43" s="76"/>
      <c r="W43" s="76"/>
      <c r="X43" s="76"/>
      <c r="Y43" s="76"/>
      <c r="Z43" s="174" t="s">
        <v>18</v>
      </c>
      <c r="AA43" s="174" t="s">
        <v>18</v>
      </c>
    </row>
    <row r="44" spans="1:27" x14ac:dyDescent="0.2">
      <c r="A44" s="206"/>
      <c r="B44" s="176" t="s">
        <v>113</v>
      </c>
      <c r="C44" s="92" t="s">
        <v>45</v>
      </c>
      <c r="D44" s="92"/>
      <c r="E44" s="101">
        <v>0.4</v>
      </c>
      <c r="F44" s="104">
        <f>COUNTIF(J44:AA44,"=X")*E44</f>
        <v>0.8</v>
      </c>
      <c r="G44" s="104">
        <f>COUNTIF(J44:AA44,"=X")*E44*$AE$5</f>
        <v>114.66666666666669</v>
      </c>
      <c r="H44" s="125">
        <f>G47*D47</f>
        <v>0</v>
      </c>
      <c r="I44" s="58"/>
      <c r="J44" s="76"/>
      <c r="K44" s="76"/>
      <c r="L44" s="76"/>
      <c r="M44" s="76"/>
      <c r="N44" s="76"/>
      <c r="O44" s="76"/>
      <c r="P44" s="76"/>
      <c r="Q44" s="76"/>
      <c r="R44" s="76"/>
      <c r="S44" s="76"/>
      <c r="T44" s="76"/>
      <c r="U44" s="76"/>
      <c r="V44" s="76"/>
      <c r="W44" s="76"/>
      <c r="X44" s="76"/>
      <c r="Y44" s="76"/>
      <c r="Z44" s="174" t="s">
        <v>18</v>
      </c>
      <c r="AA44" s="174" t="s">
        <v>18</v>
      </c>
    </row>
    <row r="45" spans="1:27" x14ac:dyDescent="0.2">
      <c r="A45" s="206"/>
      <c r="B45" s="176" t="s">
        <v>114</v>
      </c>
      <c r="C45" s="92" t="s">
        <v>45</v>
      </c>
      <c r="D45" s="92"/>
      <c r="E45" s="101">
        <v>0.65</v>
      </c>
      <c r="F45" s="104">
        <f>COUNTIF(J45:AA45,"=X")*E45</f>
        <v>1.3</v>
      </c>
      <c r="G45" s="104">
        <f>COUNTIF(J45:AA45,"=X")*E45*$AE$5</f>
        <v>186.33333333333334</v>
      </c>
      <c r="H45" s="125">
        <f>G48*D48</f>
        <v>0</v>
      </c>
      <c r="I45" s="58"/>
      <c r="J45" s="76"/>
      <c r="K45" s="76"/>
      <c r="L45" s="76"/>
      <c r="M45" s="76"/>
      <c r="N45" s="76"/>
      <c r="O45" s="76"/>
      <c r="P45" s="76"/>
      <c r="Q45" s="76"/>
      <c r="R45" s="76"/>
      <c r="S45" s="76"/>
      <c r="T45" s="76"/>
      <c r="U45" s="76"/>
      <c r="V45" s="76"/>
      <c r="W45" s="76"/>
      <c r="X45" s="76"/>
      <c r="Y45" s="76"/>
      <c r="Z45" s="174" t="s">
        <v>18</v>
      </c>
      <c r="AA45" s="174" t="s">
        <v>18</v>
      </c>
    </row>
    <row r="46" spans="1:27" x14ac:dyDescent="0.2">
      <c r="A46" s="206"/>
      <c r="B46" s="107" t="s">
        <v>50</v>
      </c>
      <c r="C46" s="95"/>
      <c r="D46" s="95"/>
      <c r="E46" s="95"/>
      <c r="F46" s="115">
        <f>SUM(F47:F48)</f>
        <v>4</v>
      </c>
      <c r="G46" s="120">
        <f>SUM(G47:G48)</f>
        <v>573.33333333333337</v>
      </c>
      <c r="H46" s="124">
        <f>SUM(H47:H48)</f>
        <v>0</v>
      </c>
      <c r="I46" s="65"/>
      <c r="J46" s="76"/>
      <c r="K46" s="76"/>
      <c r="L46" s="76"/>
      <c r="M46" s="76"/>
      <c r="N46" s="76"/>
      <c r="O46" s="76"/>
      <c r="P46" s="76"/>
      <c r="Q46" s="76"/>
      <c r="R46" s="76"/>
      <c r="S46" s="76"/>
      <c r="T46" s="76"/>
      <c r="U46" s="76"/>
      <c r="V46" s="76"/>
      <c r="W46" s="76"/>
      <c r="X46" s="76"/>
      <c r="Y46" s="76"/>
      <c r="Z46" s="76"/>
      <c r="AA46" s="76"/>
    </row>
    <row r="47" spans="1:27" x14ac:dyDescent="0.2">
      <c r="A47" s="206"/>
      <c r="B47" s="176" t="s">
        <v>115</v>
      </c>
      <c r="C47" s="92" t="s">
        <v>46</v>
      </c>
      <c r="D47" s="92"/>
      <c r="E47" s="114">
        <v>1</v>
      </c>
      <c r="F47" s="104">
        <f>COUNTIF(J47:AA47,"=X")*E47</f>
        <v>2</v>
      </c>
      <c r="G47" s="104">
        <f>COUNTIF(J47:AA47,"=X")*E47*$AE$5</f>
        <v>286.66666666666669</v>
      </c>
      <c r="H47" s="125">
        <f>G50*D50</f>
        <v>0</v>
      </c>
      <c r="I47" s="65"/>
      <c r="J47" s="76"/>
      <c r="K47" s="76"/>
      <c r="L47" s="76"/>
      <c r="M47" s="76"/>
      <c r="N47" s="76"/>
      <c r="O47" s="76"/>
      <c r="P47" s="76"/>
      <c r="Q47" s="76"/>
      <c r="R47" s="76"/>
      <c r="S47" s="76"/>
      <c r="T47" s="76"/>
      <c r="U47" s="76"/>
      <c r="V47" s="76"/>
      <c r="W47" s="76"/>
      <c r="X47" s="76"/>
      <c r="Y47" s="76"/>
      <c r="Z47" s="174" t="s">
        <v>18</v>
      </c>
      <c r="AA47" s="174" t="s">
        <v>18</v>
      </c>
    </row>
    <row r="48" spans="1:27" ht="16" thickBot="1" x14ac:dyDescent="0.25">
      <c r="A48" s="206"/>
      <c r="B48" s="179" t="s">
        <v>116</v>
      </c>
      <c r="C48" s="93" t="s">
        <v>46</v>
      </c>
      <c r="D48" s="121"/>
      <c r="E48" s="112">
        <v>1</v>
      </c>
      <c r="F48" s="104">
        <f>COUNTIF(J48:AA48,"=X")*E48</f>
        <v>2</v>
      </c>
      <c r="G48" s="105">
        <f>COUNTIF(J48:AA48,"=X")*E48*$AE$5</f>
        <v>286.66666666666669</v>
      </c>
      <c r="H48" s="125">
        <f>G51*D51</f>
        <v>0</v>
      </c>
      <c r="I48" s="70"/>
      <c r="J48" s="68"/>
      <c r="K48" s="68"/>
      <c r="L48" s="68"/>
      <c r="M48" s="68"/>
      <c r="N48" s="68"/>
      <c r="O48" s="68"/>
      <c r="P48" s="68"/>
      <c r="Q48" s="68"/>
      <c r="R48" s="68"/>
      <c r="S48" s="68"/>
      <c r="T48" s="68"/>
      <c r="U48" s="68"/>
      <c r="V48" s="68"/>
      <c r="W48" s="68"/>
      <c r="X48" s="68"/>
      <c r="Y48" s="68"/>
      <c r="Z48" s="175" t="s">
        <v>18</v>
      </c>
      <c r="AA48" s="175" t="s">
        <v>18</v>
      </c>
    </row>
    <row r="49" spans="1:34" ht="16" x14ac:dyDescent="0.2">
      <c r="A49" s="205"/>
      <c r="B49" s="72">
        <f>Budget!C19</f>
        <v>0</v>
      </c>
      <c r="C49" s="97"/>
      <c r="D49" s="97"/>
      <c r="E49" s="97"/>
      <c r="F49" s="97"/>
      <c r="G49" s="97"/>
      <c r="H49" s="123"/>
      <c r="I49" s="73"/>
      <c r="J49" s="69"/>
      <c r="K49" s="69"/>
      <c r="L49" s="69"/>
      <c r="M49" s="69"/>
      <c r="N49" s="69"/>
      <c r="O49" s="69"/>
      <c r="P49" s="69"/>
      <c r="Q49" s="69"/>
      <c r="R49" s="69"/>
      <c r="S49" s="69"/>
      <c r="T49" s="69"/>
      <c r="U49" s="69"/>
      <c r="V49" s="69"/>
      <c r="W49" s="69"/>
      <c r="X49" s="69"/>
      <c r="Y49" s="69"/>
      <c r="Z49" s="69"/>
      <c r="AA49" s="69"/>
    </row>
    <row r="50" spans="1:34" x14ac:dyDescent="0.2">
      <c r="A50" s="206"/>
      <c r="B50" s="58"/>
      <c r="C50" s="92"/>
      <c r="D50" s="92"/>
      <c r="E50" s="92"/>
      <c r="F50" s="92"/>
      <c r="G50" s="92"/>
      <c r="H50" s="124"/>
      <c r="I50" s="75"/>
      <c r="J50" s="76"/>
      <c r="K50" s="76"/>
      <c r="L50" s="76"/>
      <c r="M50" s="76"/>
      <c r="N50" s="76"/>
      <c r="O50" s="76"/>
      <c r="P50" s="76"/>
      <c r="Q50" s="76"/>
      <c r="R50" s="76"/>
      <c r="S50" s="76"/>
      <c r="T50" s="76"/>
      <c r="U50" s="76"/>
      <c r="V50" s="76"/>
      <c r="W50" s="76"/>
      <c r="X50" s="76"/>
      <c r="Y50" s="76"/>
      <c r="Z50" s="76"/>
      <c r="AA50" s="76"/>
    </row>
    <row r="51" spans="1:34" x14ac:dyDescent="0.2">
      <c r="A51" s="206"/>
      <c r="B51" s="58"/>
      <c r="C51" s="92"/>
      <c r="D51" s="92"/>
      <c r="E51" s="92"/>
      <c r="F51" s="92"/>
      <c r="G51" s="92"/>
      <c r="H51" s="125"/>
      <c r="I51" s="67"/>
      <c r="J51" s="76"/>
      <c r="K51" s="76"/>
      <c r="L51" s="76"/>
      <c r="M51" s="76"/>
      <c r="N51" s="76"/>
      <c r="O51" s="76"/>
      <c r="P51" s="76"/>
      <c r="Q51" s="76"/>
      <c r="R51" s="76"/>
      <c r="S51" s="76"/>
      <c r="T51" s="76"/>
      <c r="U51" s="76"/>
      <c r="V51" s="76"/>
      <c r="W51" s="76"/>
      <c r="X51" s="76"/>
      <c r="Y51" s="76"/>
      <c r="Z51" s="76"/>
      <c r="AA51" s="76"/>
    </row>
    <row r="52" spans="1:34" ht="16" thickBot="1" x14ac:dyDescent="0.25">
      <c r="A52" s="207"/>
      <c r="B52" s="61"/>
      <c r="C52" s="98"/>
      <c r="D52" s="98"/>
      <c r="E52" s="98"/>
      <c r="F52" s="98"/>
      <c r="G52" s="98"/>
      <c r="H52" s="126"/>
      <c r="I52" s="61"/>
      <c r="J52" s="68"/>
      <c r="K52" s="68"/>
      <c r="L52" s="68"/>
      <c r="M52" s="68"/>
      <c r="N52" s="68"/>
      <c r="O52" s="68"/>
      <c r="P52" s="68"/>
      <c r="Q52" s="68"/>
      <c r="R52" s="68"/>
      <c r="S52" s="68"/>
      <c r="T52" s="68"/>
      <c r="U52" s="68"/>
      <c r="V52" s="68"/>
      <c r="W52" s="68"/>
      <c r="X52" s="68"/>
      <c r="Y52" s="68"/>
      <c r="Z52" s="68"/>
      <c r="AA52" s="68"/>
    </row>
    <row r="53" spans="1:34" x14ac:dyDescent="0.2">
      <c r="A53" s="56"/>
      <c r="B53" s="56"/>
      <c r="C53" s="89"/>
      <c r="D53" s="89"/>
      <c r="E53" s="89"/>
      <c r="F53" s="89"/>
      <c r="G53" s="89"/>
      <c r="H53" s="125"/>
      <c r="I53" s="58"/>
      <c r="J53" s="71"/>
      <c r="K53" s="71"/>
      <c r="L53" s="71"/>
      <c r="M53" s="71"/>
      <c r="N53" s="71"/>
      <c r="O53" s="71"/>
      <c r="P53" s="71"/>
      <c r="Q53" s="71"/>
      <c r="R53" s="71"/>
      <c r="S53" s="71"/>
      <c r="T53" s="56"/>
      <c r="U53" s="56"/>
      <c r="V53" s="56"/>
      <c r="W53" s="56"/>
      <c r="X53" s="56"/>
      <c r="Y53" s="56"/>
    </row>
    <row r="54" spans="1:34" x14ac:dyDescent="0.2">
      <c r="A54" s="56"/>
      <c r="B54" s="56"/>
      <c r="C54" s="89"/>
      <c r="D54" s="89"/>
      <c r="E54" s="89"/>
      <c r="F54" s="89"/>
      <c r="G54" s="89"/>
      <c r="H54" s="125"/>
      <c r="I54" s="56"/>
      <c r="J54" s="71"/>
      <c r="K54" s="71"/>
      <c r="L54" s="71"/>
      <c r="M54" s="71"/>
      <c r="N54" s="71"/>
      <c r="O54" s="71"/>
      <c r="P54" s="71"/>
      <c r="Q54" s="71"/>
      <c r="R54" s="71"/>
      <c r="S54" s="71"/>
      <c r="T54" s="56"/>
      <c r="U54" s="56"/>
      <c r="V54" s="56"/>
      <c r="W54" s="56"/>
      <c r="X54" s="56"/>
      <c r="Y54" s="56"/>
    </row>
    <row r="55" spans="1:34" ht="16" x14ac:dyDescent="0.2">
      <c r="A55" s="56"/>
      <c r="B55" s="56"/>
      <c r="C55" s="89"/>
      <c r="D55" s="89"/>
      <c r="E55" s="89"/>
      <c r="F55" s="89"/>
      <c r="G55" s="89"/>
      <c r="H55" s="124"/>
      <c r="I55" s="56"/>
      <c r="J55" s="71"/>
      <c r="K55" s="71"/>
      <c r="L55" s="71"/>
      <c r="M55" s="56"/>
      <c r="N55" s="56"/>
      <c r="O55" s="74"/>
      <c r="P55" s="71"/>
      <c r="Q55" s="71"/>
      <c r="R55" s="71"/>
      <c r="S55" s="71"/>
      <c r="T55" s="71"/>
      <c r="U55" s="71"/>
      <c r="V55" s="71"/>
      <c r="W55" s="71"/>
      <c r="X55" s="71"/>
      <c r="Y55" s="71"/>
      <c r="AH55" s="88"/>
    </row>
    <row r="56" spans="1:34" ht="16" x14ac:dyDescent="0.2">
      <c r="A56" s="56"/>
      <c r="B56" s="56"/>
      <c r="C56" s="89"/>
      <c r="D56" s="89"/>
      <c r="E56" s="89"/>
      <c r="F56" s="89"/>
      <c r="G56" s="89"/>
      <c r="H56" s="125"/>
      <c r="I56" s="56"/>
      <c r="J56" s="56"/>
      <c r="K56" s="56"/>
      <c r="L56" s="56"/>
      <c r="N56" s="56"/>
      <c r="O56" s="74"/>
      <c r="P56" s="56"/>
      <c r="Q56" s="56"/>
      <c r="R56" s="56"/>
      <c r="S56" s="56"/>
      <c r="T56" s="56"/>
      <c r="U56" s="56"/>
      <c r="V56" s="56"/>
      <c r="W56" s="56"/>
      <c r="X56" s="56"/>
      <c r="Y56" s="56"/>
      <c r="AH56" s="88"/>
    </row>
    <row r="57" spans="1:34" x14ac:dyDescent="0.2">
      <c r="H57" s="125"/>
      <c r="AH57" s="88"/>
    </row>
    <row r="58" spans="1:34" x14ac:dyDescent="0.2">
      <c r="H58" s="125"/>
    </row>
    <row r="59" spans="1:34" x14ac:dyDescent="0.2">
      <c r="H59" s="125"/>
    </row>
    <row r="67" spans="8:8" x14ac:dyDescent="0.2">
      <c r="H67" s="89"/>
    </row>
    <row r="68" spans="8:8" x14ac:dyDescent="0.2">
      <c r="H68" s="89"/>
    </row>
    <row r="69" spans="8:8" x14ac:dyDescent="0.2">
      <c r="H69" s="89"/>
    </row>
    <row r="70" spans="8:8" x14ac:dyDescent="0.2">
      <c r="H70" s="89"/>
    </row>
  </sheetData>
  <mergeCells count="17">
    <mergeCell ref="A7:A18"/>
    <mergeCell ref="A19:A30"/>
    <mergeCell ref="A31:A39"/>
    <mergeCell ref="A40:A48"/>
    <mergeCell ref="A49:A52"/>
    <mergeCell ref="AJ6:AM6"/>
    <mergeCell ref="AJ1:AJ2"/>
    <mergeCell ref="AK1:AM1"/>
    <mergeCell ref="J5:U5"/>
    <mergeCell ref="P4:R4"/>
    <mergeCell ref="S4:U4"/>
    <mergeCell ref="V5:AA5"/>
    <mergeCell ref="J2:Y2"/>
    <mergeCell ref="J4:L4"/>
    <mergeCell ref="M4:O4"/>
    <mergeCell ref="V4:X4"/>
    <mergeCell ref="Y4:AA4"/>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3CE9427E710A419FFFE3A1A7621719" ma:contentTypeVersion="12" ma:contentTypeDescription="Create a new document." ma:contentTypeScope="" ma:versionID="a532978c4d1fa092f1277aff5720ab08">
  <xsd:schema xmlns:xsd="http://www.w3.org/2001/XMLSchema" xmlns:xs="http://www.w3.org/2001/XMLSchema" xmlns:p="http://schemas.microsoft.com/office/2006/metadata/properties" xmlns:ns3="6a11ac41-849c-42ac-a00c-ebe19aef6038" xmlns:ns4="b64e22d1-ae9e-4d24-8d9f-4af42fd0705a" targetNamespace="http://schemas.microsoft.com/office/2006/metadata/properties" ma:root="true" ma:fieldsID="8d58e525179cb6bdcebc28c79ad0d1ba" ns3:_="" ns4:_="">
    <xsd:import namespace="6a11ac41-849c-42ac-a00c-ebe19aef6038"/>
    <xsd:import namespace="b64e22d1-ae9e-4d24-8d9f-4af42fd0705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11ac41-849c-42ac-a00c-ebe19aef60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64e22d1-ae9e-4d24-8d9f-4af42fd0705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A41BCE-9CBD-4BF7-AAB6-A9172B66CFC3}">
  <ds:schemaRefs>
    <ds:schemaRef ds:uri="http://schemas.microsoft.com/office/2006/metadata/properties"/>
    <ds:schemaRef ds:uri="http://www.w3.org/XML/1998/namespace"/>
    <ds:schemaRef ds:uri="http://purl.org/dc/terms/"/>
    <ds:schemaRef ds:uri="http://schemas.microsoft.com/office/infopath/2007/PartnerControls"/>
    <ds:schemaRef ds:uri="http://schemas.microsoft.com/office/2006/documentManagement/types"/>
    <ds:schemaRef ds:uri="http://purl.org/dc/elements/1.1/"/>
    <ds:schemaRef ds:uri="http://purl.org/dc/dcmitype/"/>
    <ds:schemaRef ds:uri="http://schemas.openxmlformats.org/package/2006/metadata/core-properties"/>
    <ds:schemaRef ds:uri="b64e22d1-ae9e-4d24-8d9f-4af42fd0705a"/>
    <ds:schemaRef ds:uri="6a11ac41-849c-42ac-a00c-ebe19aef6038"/>
  </ds:schemaRefs>
</ds:datastoreItem>
</file>

<file path=customXml/itemProps2.xml><?xml version="1.0" encoding="utf-8"?>
<ds:datastoreItem xmlns:ds="http://schemas.openxmlformats.org/officeDocument/2006/customXml" ds:itemID="{FADE5765-0A0E-4AFA-A36E-6E779F35E3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11ac41-849c-42ac-a00c-ebe19aef6038"/>
    <ds:schemaRef ds:uri="b64e22d1-ae9e-4d24-8d9f-4af42fd070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108A9B-E4DD-415A-BF57-C93ED156D8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Fogli di lavoro</vt:lpstr>
      </vt:variant>
      <vt:variant>
        <vt:i4>6</vt:i4>
      </vt:variant>
    </vt:vector>
  </HeadingPairs>
  <TitlesOfParts>
    <vt:vector size="6" baseType="lpstr">
      <vt:lpstr>Istruzioni</vt:lpstr>
      <vt:lpstr>Budget</vt:lpstr>
      <vt:lpstr>Azienda</vt:lpstr>
      <vt:lpstr>Gantt-Light</vt:lpstr>
      <vt:lpstr>Gantt</vt:lpstr>
      <vt:lpstr>Personale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dc:creator>
  <cp:lastModifiedBy>Matteo Faggin</cp:lastModifiedBy>
  <dcterms:created xsi:type="dcterms:W3CDTF">2019-05-20T14:49:31Z</dcterms:created>
  <dcterms:modified xsi:type="dcterms:W3CDTF">2020-09-29T14:00:04Z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0x010100103CE9427E710A419FFFE3A1A7621719</vt:lpwstr>
  </property>
</Properties>
</file>